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conservateurfr-my.sharepoint.com/personal/jneumann_conservateur-conseil_fr/Documents/Bureau/Perso/FAP 2026/"/>
    </mc:Choice>
  </mc:AlternateContent>
  <xr:revisionPtr revIDLastSave="29" documentId="8_{D5B8A0F8-EA7C-4FBE-B45B-9AE37B129D33}" xr6:coauthVersionLast="47" xr6:coauthVersionMax="47" xr10:uidLastSave="{E7B26B48-3F54-41D2-8E63-9203C32BED85}"/>
  <workbookProtection workbookAlgorithmName="SHA-512" workbookHashValue="9YbIn5SSlzTIo3tA14vuPiL9PN9ADjse4n1vh7WywWQZkKUvdtBgQKUwt9YwM6XTjcHJDzbvAhlfhZVSJGm1DA==" workbookSaltValue="4GmxiNoVI5zbY9g28N4Uzg==" workbookSpinCount="100000" lockStructure="1"/>
  <bookViews>
    <workbookView xWindow="-103" yWindow="-103" windowWidth="24892" windowHeight="15943" xr2:uid="{00000000-000D-0000-FFFF-FFFF00000000}"/>
  </bookViews>
  <sheets>
    <sheet name="FAP DUO" sheetId="1" r:id="rId1"/>
    <sheet name="BASE DONNEES LANCERS" sheetId="2" state="hidden" r:id="rId2"/>
    <sheet name="BASE DONNEES ROULERS" sheetId="3" state="hidden" r:id="rId3"/>
    <sheet name="Catégories" sheetId="4" state="hidden" r:id="rId4"/>
  </sheets>
  <definedNames>
    <definedName name="_xlnm.Print_Area" localSheetId="0">'FAP DUO'!$A$1:$AD$45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I18" i="1"/>
  <c r="J18" i="1"/>
  <c r="K18" i="1"/>
  <c r="K16" i="1"/>
  <c r="J16" i="1"/>
  <c r="I16" i="1"/>
  <c r="H16" i="1"/>
  <c r="K14" i="1"/>
  <c r="J14" i="1"/>
  <c r="I14" i="1"/>
  <c r="H14" i="1"/>
  <c r="K12" i="1"/>
  <c r="J12" i="1"/>
  <c r="I12" i="1"/>
  <c r="H12" i="1"/>
  <c r="K10" i="1"/>
  <c r="J10" i="1"/>
  <c r="I10" i="1"/>
  <c r="H10" i="1"/>
  <c r="K8" i="1"/>
  <c r="J8" i="1"/>
  <c r="I8" i="1"/>
  <c r="H8" i="1"/>
  <c r="AA17" i="1"/>
  <c r="AA15" i="1"/>
  <c r="AA13" i="1"/>
  <c r="AA11" i="1"/>
  <c r="AA9" i="1"/>
  <c r="AA7" i="1"/>
  <c r="Z32" i="1"/>
  <c r="Y32" i="1"/>
  <c r="X32" i="1"/>
  <c r="W32" i="1"/>
  <c r="V32" i="1"/>
  <c r="U32" i="1"/>
  <c r="T32" i="1"/>
  <c r="S32" i="1"/>
  <c r="Z29" i="1"/>
  <c r="Y29" i="1"/>
  <c r="X29" i="1"/>
  <c r="W29" i="1"/>
  <c r="V29" i="1"/>
  <c r="U29" i="1"/>
  <c r="T29" i="1"/>
  <c r="S29" i="1"/>
  <c r="Y38" i="1"/>
  <c r="X38" i="1"/>
  <c r="W38" i="1"/>
  <c r="V38" i="1"/>
  <c r="U38" i="1"/>
  <c r="T38" i="1"/>
  <c r="Y35" i="1"/>
  <c r="X35" i="1"/>
  <c r="W35" i="1"/>
  <c r="V35" i="1"/>
  <c r="U35" i="1"/>
  <c r="T35" i="1"/>
  <c r="Y26" i="1"/>
  <c r="X26" i="1"/>
  <c r="W26" i="1"/>
  <c r="V26" i="1"/>
  <c r="U26" i="1"/>
  <c r="T26" i="1"/>
  <c r="U23" i="1"/>
  <c r="V23" i="1"/>
  <c r="W23" i="1"/>
  <c r="X23" i="1"/>
  <c r="Y23" i="1"/>
  <c r="T23" i="1"/>
  <c r="S38" i="1"/>
  <c r="S35" i="1"/>
  <c r="S26" i="1"/>
  <c r="S23" i="1"/>
  <c r="X10" i="1"/>
  <c r="Y10" i="1"/>
  <c r="Z10" i="1"/>
  <c r="X12" i="1"/>
  <c r="Y12" i="1"/>
  <c r="Z12" i="1"/>
  <c r="X14" i="1"/>
  <c r="Y14" i="1"/>
  <c r="Z14" i="1"/>
  <c r="X16" i="1"/>
  <c r="Y16" i="1"/>
  <c r="Z16" i="1"/>
  <c r="X18" i="1"/>
  <c r="Y18" i="1"/>
  <c r="Z18" i="1"/>
  <c r="Z8" i="1"/>
  <c r="Y8" i="1"/>
  <c r="X8" i="1"/>
  <c r="S10" i="1"/>
  <c r="S12" i="1"/>
  <c r="S14" i="1"/>
  <c r="S16" i="1"/>
  <c r="S18" i="1"/>
  <c r="S8" i="1"/>
  <c r="T10" i="1"/>
  <c r="T12" i="1"/>
  <c r="T14" i="1"/>
  <c r="T16" i="1"/>
  <c r="T18" i="1"/>
  <c r="T8" i="1"/>
  <c r="E16" i="1"/>
  <c r="E18" i="1"/>
  <c r="E10" i="1"/>
  <c r="E12" i="1"/>
  <c r="E14" i="1"/>
  <c r="F10" i="1"/>
  <c r="L9" i="1" s="1"/>
  <c r="F12" i="1"/>
  <c r="L11" i="1" s="1"/>
  <c r="F14" i="1"/>
  <c r="L13" i="1" s="1"/>
  <c r="F16" i="1"/>
  <c r="L15" i="1" s="1"/>
  <c r="F18" i="1"/>
  <c r="L17" i="1" s="1"/>
  <c r="V10" i="1"/>
  <c r="V12" i="1"/>
  <c r="V14" i="1"/>
  <c r="V16" i="1"/>
  <c r="V18" i="1"/>
  <c r="Z26" i="1"/>
  <c r="Z35" i="1"/>
  <c r="Z38" i="1"/>
  <c r="Z23" i="1"/>
  <c r="J2" i="1" l="1"/>
  <c r="K2" i="1" s="1"/>
  <c r="V8" i="1" l="1"/>
  <c r="B2" i="3" l="1"/>
  <c r="H2" i="3" s="1"/>
  <c r="B2" i="2" l="1"/>
  <c r="H2" i="2" s="1"/>
  <c r="K16" i="2" s="1"/>
  <c r="E8" i="1" l="1"/>
  <c r="F8" i="1"/>
  <c r="L7" i="1" s="1"/>
</calcChain>
</file>

<file path=xl/sharedStrings.xml><?xml version="1.0" encoding="utf-8"?>
<sst xmlns="http://schemas.openxmlformats.org/spreadsheetml/2006/main" count="859" uniqueCount="291">
  <si>
    <t>NIVEAU DE LA FAP</t>
  </si>
  <si>
    <t>LANCERS</t>
  </si>
  <si>
    <t>Contenu</t>
  </si>
  <si>
    <t>V / H</t>
  </si>
  <si>
    <t>Variante 1</t>
  </si>
  <si>
    <t>Variante 2</t>
  </si>
  <si>
    <t>Variante 3</t>
  </si>
  <si>
    <t>Engagement</t>
  </si>
  <si>
    <t>Rattrapage</t>
  </si>
  <si>
    <t>Valeur brute</t>
  </si>
  <si>
    <t>Pénalité(s)</t>
  </si>
  <si>
    <t>Valeur finale</t>
  </si>
  <si>
    <t>MOYENNE LANCERS</t>
  </si>
  <si>
    <t>Bonif. variété sur l’ensemble des lancers</t>
  </si>
  <si>
    <t>Plans : V ET H</t>
  </si>
  <si>
    <t>1 plan</t>
  </si>
  <si>
    <t>2 plans</t>
  </si>
  <si>
    <t>1 famille</t>
  </si>
  <si>
    <t>2 familles</t>
  </si>
  <si>
    <t>3 familles</t>
  </si>
  <si>
    <t>4 familles</t>
  </si>
  <si>
    <t>5 familles</t>
  </si>
  <si>
    <t>ROULERS</t>
  </si>
  <si>
    <t>SERIES</t>
  </si>
  <si>
    <t>ROULER 1</t>
  </si>
  <si>
    <t>ROULER 2</t>
  </si>
  <si>
    <t>ROULER 3</t>
  </si>
  <si>
    <t>ROULER 4</t>
  </si>
  <si>
    <t>ROULER 5</t>
  </si>
  <si>
    <t>ROULER 6</t>
  </si>
  <si>
    <t>RATTRAPAGE</t>
  </si>
  <si>
    <t>BONIF SERIE</t>
  </si>
  <si>
    <t>PONCTUELS</t>
  </si>
  <si>
    <t>ROULER</t>
  </si>
  <si>
    <t xml:space="preserve"> </t>
  </si>
  <si>
    <t>MOYENNE ROULERS</t>
  </si>
  <si>
    <t>Bonification "Réalisation de série" sur l'ensemble des roulers</t>
  </si>
  <si>
    <t>2 séries</t>
  </si>
  <si>
    <t>3 séries</t>
  </si>
  <si>
    <t>0,3 pt</t>
  </si>
  <si>
    <t>0,6 pt</t>
  </si>
  <si>
    <t>1,0 pt</t>
  </si>
  <si>
    <t>ème</t>
  </si>
  <si>
    <t>NIVEAU</t>
  </si>
  <si>
    <t>BASE</t>
  </si>
  <si>
    <t>RATTRAPAGES</t>
  </si>
  <si>
    <t>CAT 1</t>
  </si>
  <si>
    <t>Lancer simple V</t>
  </si>
  <si>
    <t>CAT 2 (avec RV)</t>
  </si>
  <si>
    <t>CAT 3 (sans RV)</t>
  </si>
  <si>
    <t xml:space="preserve">CAT 4 </t>
  </si>
  <si>
    <t>Taper sol 1 rev</t>
  </si>
  <si>
    <t>Taper sol 1/2 rev</t>
  </si>
  <si>
    <t>Flip</t>
  </si>
  <si>
    <t>Allongement sans RV</t>
  </si>
  <si>
    <t>Pz vert. Transformation H</t>
  </si>
  <si>
    <t>H sous jambe (fente, batt…..)</t>
  </si>
  <si>
    <t>Roulade costale</t>
  </si>
  <si>
    <t>Allongement avec RV</t>
  </si>
  <si>
    <t>Flip dans rond de Jbe</t>
  </si>
  <si>
    <t>Passage au sol</t>
  </si>
  <si>
    <t>Descente au sol</t>
  </si>
  <si>
    <t>Jeté</t>
  </si>
  <si>
    <t>4 T</t>
  </si>
  <si>
    <t>3 T</t>
  </si>
  <si>
    <t>2 T</t>
  </si>
  <si>
    <t>Attitude ou saut</t>
  </si>
  <si>
    <t>1 T</t>
  </si>
  <si>
    <t>Grand Jeté en plus</t>
  </si>
  <si>
    <t>1 accro</t>
  </si>
  <si>
    <t>3 ILL</t>
  </si>
  <si>
    <t>Demi demi env.</t>
  </si>
  <si>
    <t>CAT A</t>
  </si>
  <si>
    <t>Demi demi end.</t>
  </si>
  <si>
    <t>CAT B</t>
  </si>
  <si>
    <t>1 fuj env.</t>
  </si>
  <si>
    <t>CAT C</t>
  </si>
  <si>
    <t>1 fuj end.</t>
  </si>
  <si>
    <t xml:space="preserve">CAT D </t>
  </si>
  <si>
    <t>Base fujimi env.</t>
  </si>
  <si>
    <t>Base fujimi end.</t>
  </si>
  <si>
    <t>Bras (env. ou end.)</t>
  </si>
  <si>
    <t>Lucero A/R</t>
  </si>
  <si>
    <t>Intérieur coude</t>
  </si>
  <si>
    <t>Faciaux (1mini)</t>
  </si>
  <si>
    <t>3 neckrolls</t>
  </si>
  <si>
    <t>Neckroll MG</t>
  </si>
  <si>
    <t>2 neckrolls</t>
  </si>
  <si>
    <t>Blocage aller-retour *</t>
  </si>
  <si>
    <t>Cou</t>
  </si>
  <si>
    <t>Blocage simple*</t>
  </si>
  <si>
    <t>Fish avec 1/2 T</t>
  </si>
  <si>
    <t>Fish</t>
  </si>
  <si>
    <t>½ Fish</t>
  </si>
  <si>
    <t>Sol</t>
  </si>
  <si>
    <t>Figure 8 sur le poignet</t>
  </si>
  <si>
    <t>Poignet</t>
  </si>
  <si>
    <t>Grand écart</t>
  </si>
  <si>
    <t>Intérieur coude ench.</t>
  </si>
  <si>
    <t>Vague + bascule</t>
  </si>
  <si>
    <t>2 vagues</t>
  </si>
  <si>
    <t>1 vague</t>
  </si>
  <si>
    <t>Bascule</t>
  </si>
  <si>
    <t>O.L en T</t>
  </si>
  <si>
    <t>R.E.O.L</t>
  </si>
  <si>
    <t>O.L.</t>
  </si>
  <si>
    <t>CC V x3</t>
  </si>
  <si>
    <t>CC V x2</t>
  </si>
  <si>
    <t>CC V</t>
  </si>
  <si>
    <t>Coude</t>
  </si>
  <si>
    <t>Eject. T ench. (2T avec 5 éject.)</t>
  </si>
  <si>
    <t>Eject. T (1T avec 3 éject.)</t>
  </si>
  <si>
    <t>Eject. G x2</t>
  </si>
  <si>
    <t>Eject. Coude x1</t>
  </si>
  <si>
    <t>Anges eject. ou ench.</t>
  </si>
  <si>
    <t>Ange frontal</t>
  </si>
  <si>
    <t>Ange</t>
  </si>
  <si>
    <t>1/2 ange</t>
  </si>
  <si>
    <t>Rouler épaule</t>
  </si>
  <si>
    <t>Singer</t>
  </si>
  <si>
    <t>RL ép/cou/ép ench. (3 mini)</t>
  </si>
  <si>
    <t>Papillons</t>
  </si>
  <si>
    <t>Bases singer ench.</t>
  </si>
  <si>
    <t>Blocage sous épaule *</t>
  </si>
  <si>
    <t>Base singer D ou G</t>
  </si>
  <si>
    <t>RL ép/cou/ép</t>
  </si>
  <si>
    <t>Cheville</t>
  </si>
  <si>
    <t>Taille</t>
  </si>
  <si>
    <t>Horloge x 1</t>
  </si>
  <si>
    <t>Horloge en tournant bt en équilibre</t>
  </si>
  <si>
    <t>Horloge sur la tête</t>
  </si>
  <si>
    <t>Horloge x 2</t>
  </si>
  <si>
    <t>Catégorie</t>
  </si>
  <si>
    <t>Niveau</t>
  </si>
  <si>
    <t>MOYENNE</t>
  </si>
  <si>
    <t>Colonne</t>
  </si>
  <si>
    <t>Colonne de recherche</t>
  </si>
  <si>
    <t>TOTAL LANCERS</t>
  </si>
  <si>
    <t>TOTAL ROULERS</t>
  </si>
  <si>
    <t>Base fuji + ej + 1/2 tour + bras</t>
  </si>
  <si>
    <t>Familles : base, sol, saut, tour, accros, ill</t>
  </si>
  <si>
    <t>F.A.P. DUO</t>
  </si>
  <si>
    <t>DUO</t>
  </si>
  <si>
    <t>A</t>
  </si>
  <si>
    <t>B</t>
  </si>
  <si>
    <t>C</t>
  </si>
  <si>
    <t>D</t>
  </si>
  <si>
    <t>E</t>
  </si>
  <si>
    <t>DUOS</t>
  </si>
  <si>
    <t>NOM Prénom du twirler A</t>
  </si>
  <si>
    <t>NOM Prénom du twirler B</t>
  </si>
  <si>
    <t>1 séries</t>
  </si>
  <si>
    <t>Pénalités</t>
  </si>
  <si>
    <t>Grannd écart</t>
  </si>
  <si>
    <t>Tour au sol</t>
  </si>
  <si>
    <t>0,5 pt</t>
  </si>
  <si>
    <t>0,2 pt</t>
  </si>
  <si>
    <t>0 pt</t>
  </si>
  <si>
    <t>0,4 pt</t>
  </si>
  <si>
    <t>0,8 pt</t>
  </si>
  <si>
    <t>Bonification au moins un lancer totalement identique (engagement + contenu + rattrapage + synchronisation)</t>
  </si>
  <si>
    <t>Bonification au moins un rouler ponctuel ou une série totalement identique (eng + rouler(s) + ratt + synchro)</t>
  </si>
  <si>
    <t>COMBINE</t>
  </si>
  <si>
    <t>1</t>
  </si>
  <si>
    <t>3</t>
  </si>
  <si>
    <t>Région BASE</t>
  </si>
  <si>
    <t>Région 2</t>
  </si>
  <si>
    <t>2</t>
  </si>
  <si>
    <t>4</t>
  </si>
  <si>
    <t>Brown</t>
  </si>
  <si>
    <t>Flip dans le cou</t>
  </si>
  <si>
    <t>Eject. T ench. même coude</t>
  </si>
  <si>
    <t>Développement</t>
  </si>
  <si>
    <t>BONIFs / Péna
(Dvpt et V/H)</t>
  </si>
  <si>
    <t>Enrouler / Dos</t>
  </si>
  <si>
    <t>Eject. G x3</t>
  </si>
  <si>
    <t>Anges Aller et Retour</t>
  </si>
  <si>
    <t>Passage dos Aller éject. Retour</t>
  </si>
  <si>
    <t>5</t>
  </si>
  <si>
    <t>base</t>
  </si>
  <si>
    <t>1er</t>
  </si>
  <si>
    <t>2eme</t>
  </si>
  <si>
    <t>3eme</t>
  </si>
  <si>
    <t>4eme</t>
  </si>
  <si>
    <t>5eme</t>
  </si>
  <si>
    <t>6eme</t>
  </si>
  <si>
    <t>LANCERS BASE</t>
  </si>
  <si>
    <t>Lancer déplacement</t>
  </si>
  <si>
    <t>GRISE</t>
  </si>
  <si>
    <t>Lancer Attitude</t>
  </si>
  <si>
    <t>Lancer Horizontal (pas de bonif HMG)</t>
  </si>
  <si>
    <t>Lancer H 1 révol  (ni bonif eng. ni ratt. ni variante)</t>
  </si>
  <si>
    <t>Lâché 3/4</t>
  </si>
  <si>
    <t>Lache sans rotation</t>
  </si>
  <si>
    <t>LANCERS SOL</t>
  </si>
  <si>
    <t>2T sol</t>
  </si>
  <si>
    <t>1T sol</t>
  </si>
  <si>
    <t>Descente grand écart</t>
  </si>
  <si>
    <t>LANCERS SAUT</t>
  </si>
  <si>
    <t>Gd jeté+gd jeté facial</t>
  </si>
  <si>
    <t>Grand jeté facial (sans RV)</t>
  </si>
  <si>
    <t>2 Grands jetés</t>
  </si>
  <si>
    <t>Grand jeté facial (avec RV)</t>
  </si>
  <si>
    <t>Grand jeté</t>
  </si>
  <si>
    <t>LANCERS TOUR (sur place ou en déplacement)</t>
  </si>
  <si>
    <t>LANCERS ACCRO (roue-roulade-souplesse-kosak)</t>
  </si>
  <si>
    <t>3 accros</t>
  </si>
  <si>
    <t>accro, ill + accro</t>
  </si>
  <si>
    <t>1 saut db accro</t>
  </si>
  <si>
    <t>accro, ill</t>
  </si>
  <si>
    <t>2 accros / 2T accro</t>
  </si>
  <si>
    <t>2 sauts accro</t>
  </si>
  <si>
    <t>1 saut accro</t>
  </si>
  <si>
    <t>1 accro sol</t>
  </si>
  <si>
    <t>1T accro</t>
  </si>
  <si>
    <t>Att Accro</t>
  </si>
  <si>
    <t>LANCERS ILLUSION</t>
  </si>
  <si>
    <t>ILL, accro + ILL</t>
  </si>
  <si>
    <t>1T 2ILL</t>
  </si>
  <si>
    <t>ILL, accro</t>
  </si>
  <si>
    <t>2ILL ou 2T ILL</t>
  </si>
  <si>
    <t>ILL sol</t>
  </si>
  <si>
    <t>1T ILL</t>
  </si>
  <si>
    <t>Att ILL</t>
  </si>
  <si>
    <t>ILL</t>
  </si>
  <si>
    <t>BONIFS ENGAGEMENTS (non cumulable)</t>
  </si>
  <si>
    <r>
      <t xml:space="preserve">MG vert.   </t>
    </r>
    <r>
      <rPr>
        <b/>
        <u/>
        <sz val="14"/>
        <color indexed="8"/>
        <rFont val="Calibri"/>
        <family val="2"/>
      </rPr>
      <t xml:space="preserve">ou </t>
    </r>
    <r>
      <rPr>
        <sz val="14"/>
        <color indexed="8"/>
        <rFont val="Calibri"/>
        <family val="2"/>
      </rPr>
      <t xml:space="preserve">  MD vert. Envers</t>
    </r>
  </si>
  <si>
    <t>H env. MG / H end. MD</t>
  </si>
  <si>
    <r>
      <t xml:space="preserve">Lacher vert. Gd Batt  </t>
    </r>
    <r>
      <rPr>
        <b/>
        <u/>
        <sz val="14"/>
        <color indexed="8"/>
        <rFont val="Calibri"/>
        <family val="2"/>
      </rPr>
      <t xml:space="preserve">ou </t>
    </r>
    <r>
      <rPr>
        <sz val="14"/>
        <color indexed="8"/>
        <rFont val="Calibri"/>
        <family val="2"/>
      </rPr>
      <t xml:space="preserve"> sous épaule</t>
    </r>
  </si>
  <si>
    <t>Eng direct après un MG avec RV</t>
  </si>
  <si>
    <t>Eng direct après un MG sans RV</t>
  </si>
  <si>
    <t>Lacher dos</t>
  </si>
  <si>
    <t>Engt en accro ou en ill</t>
  </si>
  <si>
    <t>Engt dans l'illusion</t>
  </si>
  <si>
    <t>Lancers BONIFS VARIANTES (cumulable)</t>
  </si>
  <si>
    <t>Enverg. Bras (sur les tours uniquement)</t>
  </si>
  <si>
    <t>Roulade costale en évolution</t>
  </si>
  <si>
    <t>Roue / Souplesse arrivée au sol</t>
  </si>
  <si>
    <t>Roue / Souplesse une main ou sur les coudes</t>
  </si>
  <si>
    <t>Variante attitude: Pied tête ou Y</t>
  </si>
  <si>
    <t>Roue / Souplesse sans main</t>
  </si>
  <si>
    <t>Grand écart en plus</t>
  </si>
  <si>
    <t>ROULERS FUJIMI</t>
  </si>
  <si>
    <t>Base fuj en tournant</t>
  </si>
  <si>
    <t>ROULERS COU</t>
  </si>
  <si>
    <t>Lucero ench.</t>
  </si>
  <si>
    <t>1 neckroll + 1 neckroll bâton équilibre</t>
  </si>
  <si>
    <t>1 neckrolls</t>
  </si>
  <si>
    <t>Cou + Blocage simple</t>
  </si>
  <si>
    <t>ROULERS FISH</t>
  </si>
  <si>
    <t>Fish avec 2T</t>
  </si>
  <si>
    <t>Fish avec 1T</t>
  </si>
  <si>
    <t>Fish envers</t>
  </si>
  <si>
    <t>Chgt de poignet ponctuel</t>
  </si>
  <si>
    <t>ROULERS INTERIEUR COUDE</t>
  </si>
  <si>
    <t>Blocage intérieur bras*</t>
  </si>
  <si>
    <t>ROULERS VAGUE</t>
  </si>
  <si>
    <t>ROULERS OUVERTURE LATERALE</t>
  </si>
  <si>
    <t>ROULERS COUDE</t>
  </si>
  <si>
    <t>CC + OL</t>
  </si>
  <si>
    <t>CC bloquage chgt de sens *</t>
  </si>
  <si>
    <t>ROULERS EJECTION</t>
  </si>
  <si>
    <t>ejet 1 Tour 3 eject + chg de sens corps 4eme eject</t>
  </si>
  <si>
    <t>Eject. T même coude</t>
  </si>
  <si>
    <t>Eject. T (1T avec 3 éject.) horizontal</t>
  </si>
  <si>
    <t>Eject. G + D + G + D</t>
  </si>
  <si>
    <t>Eject. G + D + G</t>
  </si>
  <si>
    <t>Eject Coude H x2</t>
  </si>
  <si>
    <t>Eject. G + D</t>
  </si>
  <si>
    <t>Eject, Coude H x1</t>
  </si>
  <si>
    <t>ROULERS ANGE</t>
  </si>
  <si>
    <t>Ange H</t>
  </si>
  <si>
    <t>Intérieur bras</t>
  </si>
  <si>
    <t>ROULERS PASSAGE DOS</t>
  </si>
  <si>
    <t>Passage dos Aller Retour ench.</t>
  </si>
  <si>
    <t>Passage dos Aller Retour (retour bras tendu)</t>
  </si>
  <si>
    <t>Passage dos Aller Retour end/ env</t>
  </si>
  <si>
    <t>Passage dos ench. end/ env</t>
  </si>
  <si>
    <t>Passage dos end/ env</t>
  </si>
  <si>
    <t>ROULERS SINGER</t>
  </si>
  <si>
    <t>RL ép/cou</t>
  </si>
  <si>
    <t>ROULERS HORLOGE HORIZONTALE</t>
  </si>
  <si>
    <t>Horloge H en tournant</t>
  </si>
  <si>
    <t>ROULERS HORLOGE VERTICALE</t>
  </si>
  <si>
    <t>Horloge V en tournant</t>
  </si>
  <si>
    <t>Balancer de gauche à droite</t>
  </si>
  <si>
    <t>BONIF ENGAGEMENTS (non cumulable)</t>
  </si>
  <si>
    <t>Engagement avec perte de contact</t>
  </si>
  <si>
    <t>BONIF VARIANTES (CUMULABLES)</t>
  </si>
  <si>
    <t>Tour au sol / Passage sol</t>
  </si>
  <si>
    <t>Version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</si>
</sst>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color indexed="8"/>
      <name val="Helvetica Neue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9"/>
      <color indexed="8"/>
      <name val="Helvetica Neue"/>
    </font>
    <font>
      <b/>
      <sz val="8"/>
      <color indexed="8"/>
      <name val="Arial"/>
      <family val="2"/>
    </font>
    <font>
      <sz val="14"/>
      <color rgb="FFFF0000"/>
      <name val="Arial"/>
      <family val="2"/>
    </font>
    <font>
      <sz val="14"/>
      <color rgb="FF00B050"/>
      <name val="Arial"/>
      <family val="2"/>
    </font>
    <font>
      <b/>
      <sz val="16"/>
      <color indexed="8"/>
      <name val="Verdana"/>
      <family val="2"/>
    </font>
    <font>
      <sz val="16"/>
      <color indexed="8"/>
      <name val="Verdana"/>
      <family val="2"/>
    </font>
    <font>
      <b/>
      <sz val="14"/>
      <color indexed="8"/>
      <name val="Verdana"/>
      <family val="2"/>
    </font>
    <font>
      <b/>
      <sz val="20"/>
      <color indexed="8"/>
      <name val="Verdana"/>
      <family val="2"/>
    </font>
    <font>
      <u/>
      <sz val="16"/>
      <color indexed="8"/>
      <name val="Verdana"/>
      <family val="2"/>
    </font>
    <font>
      <sz val="14"/>
      <color indexed="8"/>
      <name val="Verdana"/>
      <family val="2"/>
    </font>
    <font>
      <sz val="16"/>
      <color theme="0"/>
      <name val="Verdana"/>
      <family val="2"/>
    </font>
    <font>
      <b/>
      <sz val="24"/>
      <color indexed="8"/>
      <name val="Verdana"/>
      <family val="2"/>
    </font>
    <font>
      <b/>
      <sz val="26"/>
      <color indexed="8"/>
      <name val="Verdana"/>
      <family val="2"/>
    </font>
    <font>
      <sz val="20"/>
      <color indexed="8"/>
      <name val="Verdana"/>
      <family val="2"/>
    </font>
    <font>
      <b/>
      <sz val="22"/>
      <color indexed="8"/>
      <name val="Verdana"/>
      <family val="2"/>
    </font>
    <font>
      <sz val="14"/>
      <color theme="1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trike/>
      <sz val="14"/>
      <color indexed="8"/>
      <name val="Calibri"/>
      <family val="2"/>
    </font>
    <font>
      <b/>
      <u/>
      <sz val="14"/>
      <color indexed="8"/>
      <name val="Calibri"/>
      <family val="2"/>
    </font>
    <font>
      <sz val="14"/>
      <color indexed="8"/>
      <name val="Helvetica Neue"/>
    </font>
  </fonts>
  <fills count="1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7A7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4"/>
        <bgColor auto="1"/>
      </patternFill>
    </fill>
    <fill>
      <patternFill patternType="solid">
        <fgColor rgb="FF00ABEA"/>
        <bgColor indexed="64"/>
      </patternFill>
    </fill>
    <fill>
      <patternFill patternType="solid">
        <fgColor indexed="17"/>
        <bgColor auto="1"/>
      </patternFill>
    </fill>
  </fills>
  <borders count="16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1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30">
    <xf numFmtId="0" fontId="0" fillId="0" borderId="0" xfId="0">
      <alignment vertical="top" wrapText="1"/>
    </xf>
    <xf numFmtId="0" fontId="0" fillId="2" borderId="5" xfId="0" applyFill="1" applyBorder="1">
      <alignment vertical="top" wrapText="1"/>
    </xf>
    <xf numFmtId="0" fontId="0" fillId="2" borderId="9" xfId="0" applyFill="1" applyBorder="1">
      <alignment vertical="top" wrapText="1"/>
    </xf>
    <xf numFmtId="0" fontId="0" fillId="2" borderId="8" xfId="0" applyFill="1" applyBorder="1">
      <alignment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2" borderId="27" xfId="0" applyFill="1" applyBorder="1">
      <alignment vertical="top" wrapText="1"/>
    </xf>
    <xf numFmtId="0" fontId="0" fillId="2" borderId="28" xfId="0" applyFill="1" applyBorder="1">
      <alignment vertical="top" wrapText="1"/>
    </xf>
    <xf numFmtId="0" fontId="0" fillId="0" borderId="0" xfId="0" applyNumberFormat="1">
      <alignment vertical="top" wrapText="1"/>
    </xf>
    <xf numFmtId="0" fontId="0" fillId="2" borderId="29" xfId="0" applyFill="1" applyBorder="1">
      <alignment vertical="top" wrapText="1"/>
    </xf>
    <xf numFmtId="0" fontId="0" fillId="2" borderId="2" xfId="0" applyFill="1" applyBorder="1">
      <alignment vertical="top" wrapText="1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right" vertical="center" wrapText="1"/>
    </xf>
    <xf numFmtId="49" fontId="1" fillId="3" borderId="8" xfId="0" applyNumberFormat="1" applyFont="1" applyFill="1" applyBorder="1" applyAlignment="1">
      <alignment horizontal="left" vertical="center" wrapText="1"/>
    </xf>
    <xf numFmtId="0" fontId="0" fillId="2" borderId="30" xfId="0" applyFill="1" applyBorder="1">
      <alignment vertical="top" wrapText="1"/>
    </xf>
    <xf numFmtId="0" fontId="0" fillId="2" borderId="31" xfId="0" applyFill="1" applyBorder="1">
      <alignment vertical="top" wrapText="1"/>
    </xf>
    <xf numFmtId="0" fontId="1" fillId="2" borderId="32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 wrapText="1"/>
    </xf>
    <xf numFmtId="49" fontId="1" fillId="2" borderId="38" xfId="0" applyNumberFormat="1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0" fillId="0" borderId="8" xfId="0" applyNumberFormat="1" applyBorder="1">
      <alignment vertical="top" wrapText="1"/>
    </xf>
    <xf numFmtId="0" fontId="1" fillId="2" borderId="31" xfId="0" applyFont="1" applyFill="1" applyBorder="1" applyAlignment="1">
      <alignment horizontal="center" vertical="center"/>
    </xf>
    <xf numFmtId="0" fontId="1" fillId="2" borderId="38" xfId="0" applyNumberFormat="1" applyFont="1" applyFill="1" applyBorder="1" applyAlignment="1">
      <alignment horizontal="center" vertical="center" wrapText="1"/>
    </xf>
    <xf numFmtId="0" fontId="1" fillId="2" borderId="72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NumberFormat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0" xfId="0" applyNumberFormat="1" applyFont="1">
      <alignment vertical="top" wrapText="1"/>
    </xf>
    <xf numFmtId="0" fontId="8" fillId="2" borderId="8" xfId="0" applyFont="1" applyFill="1" applyBorder="1">
      <alignment vertical="top" wrapText="1"/>
    </xf>
    <xf numFmtId="0" fontId="8" fillId="2" borderId="8" xfId="0" applyFont="1" applyFill="1" applyBorder="1" applyAlignment="1">
      <alignment horizontal="center" vertical="center" wrapText="1"/>
    </xf>
    <xf numFmtId="0" fontId="8" fillId="3" borderId="55" xfId="0" applyNumberFormat="1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Protection="1">
      <alignment vertical="top" wrapText="1"/>
      <protection locked="0"/>
    </xf>
    <xf numFmtId="0" fontId="7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vertical="center" wrapText="1"/>
    </xf>
    <xf numFmtId="0" fontId="8" fillId="0" borderId="8" xfId="0" applyNumberFormat="1" applyFont="1" applyBorder="1">
      <alignment vertical="top" wrapText="1"/>
    </xf>
    <xf numFmtId="49" fontId="8" fillId="4" borderId="83" xfId="0" applyNumberFormat="1" applyFont="1" applyFill="1" applyBorder="1" applyAlignment="1" applyProtection="1">
      <alignment horizontal="center" vertical="center" wrapText="1"/>
    </xf>
    <xf numFmtId="49" fontId="8" fillId="4" borderId="75" xfId="0" applyNumberFormat="1" applyFont="1" applyFill="1" applyBorder="1" applyAlignment="1" applyProtection="1">
      <alignment horizontal="center" vertical="center" wrapText="1"/>
    </xf>
    <xf numFmtId="49" fontId="8" fillId="4" borderId="67" xfId="0" applyNumberFormat="1" applyFont="1" applyFill="1" applyBorder="1" applyAlignment="1" applyProtection="1">
      <alignment horizontal="center" vertical="center" wrapText="1"/>
    </xf>
    <xf numFmtId="49" fontId="8" fillId="4" borderId="76" xfId="0" applyNumberFormat="1" applyFont="1" applyFill="1" applyBorder="1" applyAlignment="1" applyProtection="1">
      <alignment horizontal="center" vertical="center" wrapText="1"/>
    </xf>
    <xf numFmtId="49" fontId="8" fillId="4" borderId="22" xfId="0" applyNumberFormat="1" applyFont="1" applyFill="1" applyBorder="1" applyAlignment="1" applyProtection="1">
      <alignment horizontal="center" vertical="center" wrapText="1"/>
    </xf>
    <xf numFmtId="49" fontId="8" fillId="4" borderId="53" xfId="0" applyNumberFormat="1" applyFont="1" applyFill="1" applyBorder="1" applyAlignment="1" applyProtection="1">
      <alignment horizontal="center" vertical="center" wrapText="1"/>
    </xf>
    <xf numFmtId="49" fontId="8" fillId="4" borderId="35" xfId="0" applyNumberFormat="1" applyFont="1" applyFill="1" applyBorder="1" applyAlignment="1">
      <alignment horizontal="center" vertical="center" wrapText="1"/>
    </xf>
    <xf numFmtId="49" fontId="8" fillId="4" borderId="69" xfId="0" applyNumberFormat="1" applyFont="1" applyFill="1" applyBorder="1" applyAlignment="1">
      <alignment horizontal="center" vertical="center" wrapText="1"/>
    </xf>
    <xf numFmtId="49" fontId="8" fillId="3" borderId="74" xfId="0" applyNumberFormat="1" applyFont="1" applyFill="1" applyBorder="1" applyAlignment="1">
      <alignment horizontal="center" vertical="center" wrapText="1"/>
    </xf>
    <xf numFmtId="0" fontId="8" fillId="3" borderId="24" xfId="0" applyNumberFormat="1" applyFont="1" applyFill="1" applyBorder="1" applyAlignment="1">
      <alignment horizontal="center" vertical="center" wrapText="1"/>
    </xf>
    <xf numFmtId="0" fontId="8" fillId="3" borderId="85" xfId="0" applyNumberFormat="1" applyFont="1" applyFill="1" applyBorder="1" applyAlignment="1">
      <alignment horizontal="center" vertical="center" wrapText="1"/>
    </xf>
    <xf numFmtId="0" fontId="8" fillId="3" borderId="65" xfId="0" applyNumberFormat="1" applyFont="1" applyFill="1" applyBorder="1" applyAlignment="1">
      <alignment horizontal="center" vertical="center" wrapText="1"/>
    </xf>
    <xf numFmtId="49" fontId="8" fillId="4" borderId="47" xfId="0" applyNumberFormat="1" applyFont="1" applyFill="1" applyBorder="1" applyAlignment="1">
      <alignment horizontal="center" vertical="center" wrapText="1"/>
    </xf>
    <xf numFmtId="49" fontId="8" fillId="4" borderId="7" xfId="0" applyNumberFormat="1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 wrapText="1"/>
    </xf>
    <xf numFmtId="0" fontId="8" fillId="4" borderId="48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vertical="center" wrapText="1"/>
    </xf>
    <xf numFmtId="49" fontId="8" fillId="4" borderId="64" xfId="0" applyNumberFormat="1" applyFont="1" applyFill="1" applyBorder="1" applyAlignment="1">
      <alignment horizontal="center" vertical="center" wrapText="1"/>
    </xf>
    <xf numFmtId="49" fontId="8" fillId="4" borderId="23" xfId="0" applyNumberFormat="1" applyFont="1" applyFill="1" applyBorder="1" applyAlignment="1">
      <alignment horizontal="center" vertical="center" wrapText="1"/>
    </xf>
    <xf numFmtId="49" fontId="8" fillId="4" borderId="12" xfId="0" applyNumberFormat="1" applyFont="1" applyFill="1" applyBorder="1" applyAlignment="1">
      <alignment horizontal="center" vertical="center" wrapText="1"/>
    </xf>
    <xf numFmtId="49" fontId="8" fillId="4" borderId="52" xfId="0" applyNumberFormat="1" applyFont="1" applyFill="1" applyBorder="1" applyAlignment="1">
      <alignment horizontal="center" vertical="center" wrapText="1"/>
    </xf>
    <xf numFmtId="0" fontId="8" fillId="4" borderId="53" xfId="0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49" fontId="8" fillId="2" borderId="49" xfId="0" applyNumberFormat="1" applyFont="1" applyFill="1" applyBorder="1" applyAlignment="1">
      <alignment horizontal="center" vertical="center" wrapText="1"/>
    </xf>
    <xf numFmtId="0" fontId="8" fillId="2" borderId="18" xfId="0" applyNumberFormat="1" applyFont="1" applyFill="1" applyBorder="1" applyAlignment="1">
      <alignment horizontal="center" vertical="center" wrapText="1"/>
    </xf>
    <xf numFmtId="0" fontId="8" fillId="2" borderId="50" xfId="0" applyNumberFormat="1" applyFont="1" applyFill="1" applyBorder="1" applyAlignment="1">
      <alignment horizontal="center" vertical="center" wrapText="1"/>
    </xf>
    <xf numFmtId="0" fontId="8" fillId="3" borderId="44" xfId="0" applyNumberFormat="1" applyFont="1" applyFill="1" applyBorder="1" applyAlignment="1">
      <alignment horizontal="center" vertical="center" wrapText="1"/>
    </xf>
    <xf numFmtId="0" fontId="8" fillId="3" borderId="45" xfId="0" applyNumberFormat="1" applyFont="1" applyFill="1" applyBorder="1" applyAlignment="1">
      <alignment horizontal="left" vertical="center" wrapText="1"/>
    </xf>
    <xf numFmtId="0" fontId="8" fillId="3" borderId="58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>
      <alignment horizontal="center" vertical="center" wrapText="1"/>
    </xf>
    <xf numFmtId="0" fontId="13" fillId="0" borderId="8" xfId="0" applyNumberFormat="1" applyFont="1" applyBorder="1">
      <alignment vertical="top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center" vertical="top" wrapText="1"/>
    </xf>
    <xf numFmtId="0" fontId="8" fillId="0" borderId="8" xfId="0" applyNumberFormat="1" applyFont="1" applyFill="1" applyBorder="1" applyAlignment="1">
      <alignment horizontal="left" vertical="center" wrapText="1"/>
    </xf>
    <xf numFmtId="49" fontId="8" fillId="2" borderId="8" xfId="0" applyNumberFormat="1" applyFont="1" applyFill="1" applyBorder="1" applyAlignment="1">
      <alignment vertical="center" wrapText="1"/>
    </xf>
    <xf numFmtId="0" fontId="15" fillId="3" borderId="56" xfId="0" applyNumberFormat="1" applyFont="1" applyFill="1" applyBorder="1" applyAlignment="1">
      <alignment horizontal="right" vertical="center" wrapText="1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71" xfId="0" applyFont="1" applyFill="1" applyBorder="1" applyAlignment="1" applyProtection="1">
      <alignment horizontal="center" vertical="center" wrapText="1"/>
      <protection locked="0"/>
    </xf>
    <xf numFmtId="0" fontId="16" fillId="2" borderId="42" xfId="0" applyFont="1" applyFill="1" applyBorder="1" applyAlignment="1" applyProtection="1">
      <alignment horizontal="center" vertical="center" wrapText="1"/>
      <protection locked="0"/>
    </xf>
    <xf numFmtId="0" fontId="10" fillId="2" borderId="41" xfId="0" applyFont="1" applyFill="1" applyBorder="1" applyAlignment="1" applyProtection="1">
      <alignment horizontal="center" vertical="center" wrapText="1"/>
      <protection locked="0"/>
    </xf>
    <xf numFmtId="49" fontId="8" fillId="4" borderId="8" xfId="0" applyNumberFormat="1" applyFont="1" applyFill="1" applyBorder="1" applyAlignment="1">
      <alignment horizontal="center" vertical="center" wrapText="1"/>
    </xf>
    <xf numFmtId="49" fontId="8" fillId="4" borderId="60" xfId="0" applyNumberFormat="1" applyFont="1" applyFill="1" applyBorder="1" applyAlignment="1">
      <alignment horizontal="center" vertical="center" wrapText="1"/>
    </xf>
    <xf numFmtId="49" fontId="8" fillId="4" borderId="98" xfId="0" applyNumberFormat="1" applyFont="1" applyFill="1" applyBorder="1" applyAlignment="1">
      <alignment horizontal="center" vertical="center" wrapText="1"/>
    </xf>
    <xf numFmtId="49" fontId="8" fillId="4" borderId="99" xfId="0" applyNumberFormat="1" applyFont="1" applyFill="1" applyBorder="1" applyAlignment="1">
      <alignment horizontal="center" vertical="center" wrapText="1"/>
    </xf>
    <xf numFmtId="49" fontId="8" fillId="4" borderId="102" xfId="0" applyNumberFormat="1" applyFont="1" applyFill="1" applyBorder="1" applyAlignment="1" applyProtection="1">
      <alignment horizontal="center" vertical="center" wrapText="1"/>
    </xf>
    <xf numFmtId="0" fontId="8" fillId="5" borderId="61" xfId="0" applyNumberFormat="1" applyFont="1" applyFill="1" applyBorder="1" applyAlignment="1">
      <alignment horizontal="center" vertical="center" wrapText="1"/>
    </xf>
    <xf numFmtId="49" fontId="8" fillId="4" borderId="93" xfId="0" applyNumberFormat="1" applyFont="1" applyFill="1" applyBorder="1" applyAlignment="1">
      <alignment horizontal="center" vertical="center" wrapText="1"/>
    </xf>
    <xf numFmtId="0" fontId="16" fillId="2" borderId="93" xfId="0" applyFont="1" applyFill="1" applyBorder="1" applyAlignment="1" applyProtection="1">
      <alignment horizontal="center" vertical="center" wrapText="1"/>
      <protection locked="0"/>
    </xf>
    <xf numFmtId="0" fontId="8" fillId="3" borderId="103" xfId="0" applyNumberFormat="1" applyFont="1" applyFill="1" applyBorder="1" applyAlignment="1">
      <alignment horizontal="center" vertical="center" wrapText="1"/>
    </xf>
    <xf numFmtId="49" fontId="8" fillId="4" borderId="104" xfId="0" applyNumberFormat="1" applyFont="1" applyFill="1" applyBorder="1" applyAlignment="1">
      <alignment horizontal="center" vertical="center" wrapText="1"/>
    </xf>
    <xf numFmtId="0" fontId="8" fillId="3" borderId="32" xfId="0" applyNumberFormat="1" applyFont="1" applyFill="1" applyBorder="1" applyAlignment="1">
      <alignment horizontal="center" vertical="center" wrapText="1"/>
    </xf>
    <xf numFmtId="49" fontId="12" fillId="4" borderId="69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>
      <alignment vertical="top" wrapText="1"/>
    </xf>
    <xf numFmtId="0" fontId="13" fillId="0" borderId="0" xfId="0" applyNumberFormat="1" applyFont="1" applyFill="1">
      <alignment vertical="top" wrapText="1"/>
    </xf>
    <xf numFmtId="1" fontId="4" fillId="0" borderId="40" xfId="0" applyNumberFormat="1" applyFont="1" applyFill="1" applyBorder="1" applyAlignment="1">
      <alignment horizontal="center" vertical="center" wrapText="1"/>
    </xf>
    <xf numFmtId="0" fontId="0" fillId="2" borderId="6" xfId="0" applyFill="1" applyBorder="1">
      <alignment vertical="top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9" fillId="6" borderId="40" xfId="0" applyFont="1" applyFill="1" applyBorder="1" applyAlignment="1">
      <alignment vertical="center" wrapText="1"/>
    </xf>
    <xf numFmtId="0" fontId="20" fillId="7" borderId="40" xfId="0" applyFont="1" applyFill="1" applyBorder="1" applyAlignment="1">
      <alignment vertical="center" wrapText="1"/>
    </xf>
    <xf numFmtId="0" fontId="18" fillId="7" borderId="40" xfId="0" applyFont="1" applyFill="1" applyBorder="1" applyAlignment="1">
      <alignment horizontal="center" vertical="center" wrapText="1"/>
    </xf>
    <xf numFmtId="0" fontId="18" fillId="8" borderId="40" xfId="0" applyFont="1" applyFill="1" applyBorder="1" applyAlignment="1">
      <alignment horizontal="center" vertical="center" wrapText="1"/>
    </xf>
    <xf numFmtId="0" fontId="20" fillId="9" borderId="40" xfId="0" applyFont="1" applyFill="1" applyBorder="1" applyAlignment="1">
      <alignment vertical="center" wrapText="1"/>
    </xf>
    <xf numFmtId="0" fontId="18" fillId="9" borderId="40" xfId="0" applyFont="1" applyFill="1" applyBorder="1" applyAlignment="1">
      <alignment horizontal="center" vertical="center" wrapText="1"/>
    </xf>
    <xf numFmtId="49" fontId="20" fillId="2" borderId="40" xfId="0" applyNumberFormat="1" applyFont="1" applyFill="1" applyBorder="1" applyAlignment="1">
      <alignment horizontal="left" vertical="center"/>
    </xf>
    <xf numFmtId="0" fontId="21" fillId="10" borderId="40" xfId="0" applyFont="1" applyFill="1" applyBorder="1" applyAlignment="1">
      <alignment vertical="center" wrapText="1"/>
    </xf>
    <xf numFmtId="0" fontId="18" fillId="9" borderId="40" xfId="0" applyFont="1" applyFill="1" applyBorder="1" applyAlignment="1">
      <alignment vertical="center" wrapText="1"/>
    </xf>
    <xf numFmtId="0" fontId="20" fillId="0" borderId="40" xfId="0" applyFont="1" applyBorder="1" applyAlignment="1">
      <alignment wrapText="1"/>
    </xf>
    <xf numFmtId="0" fontId="18" fillId="11" borderId="40" xfId="0" applyFont="1" applyFill="1" applyBorder="1" applyAlignment="1">
      <alignment horizontal="center" vertical="center" wrapText="1"/>
    </xf>
    <xf numFmtId="0" fontId="20" fillId="2" borderId="40" xfId="0" applyNumberFormat="1" applyFont="1" applyFill="1" applyBorder="1" applyAlignment="1">
      <alignment horizontal="center" vertical="center"/>
    </xf>
    <xf numFmtId="49" fontId="20" fillId="0" borderId="40" xfId="0" applyNumberFormat="1" applyFont="1" applyFill="1" applyBorder="1" applyAlignment="1">
      <alignment vertical="center"/>
    </xf>
    <xf numFmtId="0" fontId="20" fillId="0" borderId="40" xfId="0" applyNumberFormat="1" applyFont="1" applyFill="1" applyBorder="1" applyAlignment="1">
      <alignment horizontal="center" vertical="center"/>
    </xf>
    <xf numFmtId="49" fontId="20" fillId="2" borderId="40" xfId="0" applyNumberFormat="1" applyFont="1" applyFill="1" applyBorder="1" applyAlignment="1">
      <alignment vertical="center"/>
    </xf>
    <xf numFmtId="0" fontId="20" fillId="0" borderId="40" xfId="0" applyNumberFormat="1" applyFont="1" applyBorder="1" applyAlignment="1">
      <alignment horizontal="center" vertical="center"/>
    </xf>
    <xf numFmtId="0" fontId="23" fillId="0" borderId="0" xfId="0" applyNumberFormat="1" applyFont="1">
      <alignment vertical="top" wrapText="1"/>
    </xf>
    <xf numFmtId="0" fontId="20" fillId="0" borderId="40" xfId="0" applyFont="1" applyFill="1" applyBorder="1" applyAlignment="1">
      <alignment vertical="center" wrapText="1"/>
    </xf>
    <xf numFmtId="0" fontId="20" fillId="0" borderId="40" xfId="0" applyFont="1" applyFill="1" applyBorder="1" applyAlignment="1">
      <alignment horizontal="center" vertical="center" wrapText="1"/>
    </xf>
    <xf numFmtId="0" fontId="20" fillId="0" borderId="40" xfId="0" applyFont="1" applyFill="1" applyBorder="1" applyAlignment="1">
      <alignment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19" fillId="6" borderId="40" xfId="0" applyFont="1" applyFill="1" applyBorder="1" applyAlignment="1">
      <alignment wrapText="1"/>
    </xf>
    <xf numFmtId="0" fontId="20" fillId="7" borderId="40" xfId="0" applyFont="1" applyFill="1" applyBorder="1" applyAlignment="1">
      <alignment wrapText="1"/>
    </xf>
    <xf numFmtId="0" fontId="20" fillId="9" borderId="40" xfId="0" applyFont="1" applyFill="1" applyBorder="1" applyAlignment="1">
      <alignment wrapText="1"/>
    </xf>
    <xf numFmtId="0" fontId="20" fillId="0" borderId="40" xfId="0" applyFont="1" applyBorder="1" applyAlignment="1">
      <alignment horizontal="center" wrapText="1"/>
    </xf>
    <xf numFmtId="0" fontId="20" fillId="9" borderId="40" xfId="0" applyFont="1" applyFill="1" applyBorder="1" applyAlignment="1">
      <alignment horizontal="center" wrapText="1"/>
    </xf>
    <xf numFmtId="0" fontId="21" fillId="10" borderId="40" xfId="0" applyFont="1" applyFill="1" applyBorder="1" applyAlignment="1">
      <alignment wrapText="1"/>
    </xf>
    <xf numFmtId="49" fontId="20" fillId="2" borderId="40" xfId="0" applyNumberFormat="1" applyFont="1" applyFill="1" applyBorder="1" applyAlignment="1">
      <alignment horizontal="left" vertical="center" wrapText="1"/>
    </xf>
    <xf numFmtId="49" fontId="20" fillId="0" borderId="40" xfId="0" applyNumberFormat="1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06" xfId="0" applyFont="1" applyFill="1" applyBorder="1" applyAlignment="1">
      <alignment horizontal="center" vertical="center"/>
    </xf>
    <xf numFmtId="0" fontId="2" fillId="2" borderId="116" xfId="0" applyFont="1" applyFill="1" applyBorder="1" applyAlignment="1">
      <alignment horizontal="center" vertical="center" wrapText="1"/>
    </xf>
    <xf numFmtId="0" fontId="1" fillId="2" borderId="106" xfId="0" applyFont="1" applyFill="1" applyBorder="1" applyAlignment="1">
      <alignment horizontal="center" vertical="center"/>
    </xf>
    <xf numFmtId="0" fontId="0" fillId="0" borderId="117" xfId="0" applyNumberFormat="1" applyBorder="1">
      <alignment vertical="top" wrapText="1"/>
    </xf>
    <xf numFmtId="0" fontId="16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118" xfId="0" applyFont="1" applyFill="1" applyBorder="1" applyAlignment="1" applyProtection="1">
      <alignment horizontal="center" vertical="center" wrapText="1"/>
      <protection locked="0"/>
    </xf>
    <xf numFmtId="0" fontId="8" fillId="2" borderId="73" xfId="0" applyFont="1" applyFill="1" applyBorder="1" applyAlignment="1" applyProtection="1">
      <alignment horizontal="center" vertical="center" wrapText="1"/>
      <protection locked="0"/>
    </xf>
    <xf numFmtId="0" fontId="10" fillId="2" borderId="120" xfId="0" applyFont="1" applyFill="1" applyBorder="1" applyAlignment="1" applyProtection="1">
      <alignment horizontal="center" vertical="center" wrapText="1"/>
      <protection locked="0"/>
    </xf>
    <xf numFmtId="0" fontId="16" fillId="2" borderId="121" xfId="0" applyFont="1" applyFill="1" applyBorder="1" applyAlignment="1" applyProtection="1">
      <alignment horizontal="center" vertical="center" wrapText="1"/>
      <protection locked="0"/>
    </xf>
    <xf numFmtId="49" fontId="8" fillId="3" borderId="122" xfId="0" applyNumberFormat="1" applyFont="1" applyFill="1" applyBorder="1" applyAlignment="1">
      <alignment horizontal="center" vertical="center" wrapText="1"/>
    </xf>
    <xf numFmtId="0" fontId="8" fillId="3" borderId="123" xfId="0" applyNumberFormat="1" applyFont="1" applyFill="1" applyBorder="1" applyAlignment="1">
      <alignment horizontal="center" vertical="center" wrapText="1"/>
    </xf>
    <xf numFmtId="0" fontId="8" fillId="3" borderId="125" xfId="0" applyNumberFormat="1" applyFont="1" applyFill="1" applyBorder="1" applyAlignment="1">
      <alignment horizontal="center" vertical="center" wrapText="1"/>
    </xf>
    <xf numFmtId="0" fontId="10" fillId="2" borderId="129" xfId="0" applyFont="1" applyFill="1" applyBorder="1" applyAlignment="1" applyProtection="1">
      <alignment horizontal="center" vertical="center" wrapText="1"/>
      <protection locked="0"/>
    </xf>
    <xf numFmtId="0" fontId="16" fillId="2" borderId="80" xfId="0" applyFont="1" applyFill="1" applyBorder="1" applyAlignment="1" applyProtection="1">
      <alignment horizontal="center" vertical="center" wrapText="1"/>
      <protection locked="0"/>
    </xf>
    <xf numFmtId="0" fontId="16" fillId="2" borderId="68" xfId="0" applyFont="1" applyFill="1" applyBorder="1" applyAlignment="1" applyProtection="1">
      <alignment horizontal="center" vertical="center" wrapText="1"/>
      <protection locked="0"/>
    </xf>
    <xf numFmtId="0" fontId="8" fillId="3" borderId="43" xfId="0" applyNumberFormat="1" applyFont="1" applyFill="1" applyBorder="1" applyAlignment="1">
      <alignment horizontal="center" vertical="center" wrapText="1"/>
    </xf>
    <xf numFmtId="0" fontId="8" fillId="3" borderId="55" xfId="0" applyNumberFormat="1" applyFont="1" applyFill="1" applyBorder="1" applyAlignment="1">
      <alignment horizontal="center" vertical="center" wrapText="1"/>
    </xf>
    <xf numFmtId="0" fontId="8" fillId="3" borderId="133" xfId="0" applyNumberFormat="1" applyFont="1" applyFill="1" applyBorder="1" applyAlignment="1">
      <alignment horizontal="center" vertical="center" wrapText="1"/>
    </xf>
    <xf numFmtId="0" fontId="8" fillId="3" borderId="138" xfId="0" applyNumberFormat="1" applyFont="1" applyFill="1" applyBorder="1" applyAlignment="1">
      <alignment horizontal="center" vertical="center" wrapText="1"/>
    </xf>
    <xf numFmtId="0" fontId="8" fillId="3" borderId="139" xfId="0" applyNumberFormat="1" applyFont="1" applyFill="1" applyBorder="1" applyAlignment="1">
      <alignment horizontal="left" vertical="center" wrapText="1"/>
    </xf>
    <xf numFmtId="0" fontId="8" fillId="3" borderId="140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49" fontId="8" fillId="3" borderId="141" xfId="0" applyNumberFormat="1" applyFont="1" applyFill="1" applyBorder="1" applyAlignment="1">
      <alignment horizontal="center" vertical="center" wrapText="1"/>
    </xf>
    <xf numFmtId="0" fontId="8" fillId="3" borderId="142" xfId="0" applyNumberFormat="1" applyFont="1" applyFill="1" applyBorder="1" applyAlignment="1">
      <alignment horizontal="center" vertical="center" wrapText="1"/>
    </xf>
    <xf numFmtId="0" fontId="8" fillId="3" borderId="63" xfId="0" applyNumberFormat="1" applyFont="1" applyFill="1" applyBorder="1" applyAlignment="1">
      <alignment horizontal="center" vertical="center" wrapText="1"/>
    </xf>
    <xf numFmtId="0" fontId="16" fillId="2" borderId="144" xfId="0" applyFont="1" applyFill="1" applyBorder="1" applyAlignment="1" applyProtection="1">
      <alignment horizontal="center" vertical="center" wrapText="1"/>
      <protection locked="0"/>
    </xf>
    <xf numFmtId="0" fontId="7" fillId="2" borderId="145" xfId="0" applyFont="1" applyFill="1" applyBorder="1" applyAlignment="1" applyProtection="1">
      <alignment horizontal="center" vertical="center" wrapText="1"/>
      <protection locked="0"/>
    </xf>
    <xf numFmtId="0" fontId="8" fillId="2" borderId="148" xfId="0" applyFont="1" applyFill="1" applyBorder="1" applyAlignment="1" applyProtection="1">
      <alignment horizontal="center" vertical="center" wrapText="1"/>
      <protection locked="0"/>
    </xf>
    <xf numFmtId="0" fontId="10" fillId="2" borderId="149" xfId="0" applyFont="1" applyFill="1" applyBorder="1" applyAlignment="1" applyProtection="1">
      <alignment horizontal="center" vertical="center" wrapText="1"/>
      <protection locked="0"/>
    </xf>
    <xf numFmtId="49" fontId="8" fillId="3" borderId="154" xfId="0" applyNumberFormat="1" applyFont="1" applyFill="1" applyBorder="1" applyAlignment="1">
      <alignment horizontal="center" vertical="center" wrapText="1"/>
    </xf>
    <xf numFmtId="0" fontId="8" fillId="3" borderId="155" xfId="0" applyNumberFormat="1" applyFont="1" applyFill="1" applyBorder="1" applyAlignment="1">
      <alignment horizontal="center" vertical="center" wrapText="1"/>
    </xf>
    <xf numFmtId="0" fontId="8" fillId="3" borderId="157" xfId="0" applyNumberFormat="1" applyFont="1" applyFill="1" applyBorder="1" applyAlignment="1">
      <alignment horizontal="center" vertical="center" wrapText="1"/>
    </xf>
    <xf numFmtId="0" fontId="10" fillId="2" borderId="146" xfId="0" applyFont="1" applyFill="1" applyBorder="1" applyAlignment="1" applyProtection="1">
      <alignment horizontal="center" vertical="center" wrapText="1"/>
      <protection locked="0"/>
    </xf>
    <xf numFmtId="0" fontId="10" fillId="2" borderId="147" xfId="0" applyFont="1" applyFill="1" applyBorder="1" applyAlignment="1" applyProtection="1">
      <alignment horizontal="center" vertical="center" wrapText="1"/>
      <protection locked="0"/>
    </xf>
    <xf numFmtId="0" fontId="8" fillId="3" borderId="124" xfId="0" applyFont="1" applyFill="1" applyBorder="1" applyAlignment="1">
      <alignment horizontal="center" vertical="center" wrapText="1"/>
    </xf>
    <xf numFmtId="0" fontId="8" fillId="3" borderId="123" xfId="0" applyFont="1" applyFill="1" applyBorder="1" applyAlignment="1">
      <alignment horizontal="center" vertical="center" wrapText="1"/>
    </xf>
    <xf numFmtId="0" fontId="10" fillId="2" borderId="119" xfId="0" applyFont="1" applyFill="1" applyBorder="1" applyAlignment="1" applyProtection="1">
      <alignment horizontal="center" vertical="center" wrapText="1"/>
      <protection locked="0"/>
    </xf>
    <xf numFmtId="0" fontId="10" fillId="2" borderId="33" xfId="0" applyFont="1" applyFill="1" applyBorder="1" applyAlignment="1" applyProtection="1">
      <alignment horizontal="center" vertical="center" wrapText="1"/>
      <protection locked="0"/>
    </xf>
    <xf numFmtId="0" fontId="8" fillId="3" borderId="156" xfId="0" applyFont="1" applyFill="1" applyBorder="1" applyAlignment="1">
      <alignment horizontal="center" vertical="center" wrapText="1"/>
    </xf>
    <xf numFmtId="0" fontId="8" fillId="3" borderId="155" xfId="0" applyFont="1" applyFill="1" applyBorder="1" applyAlignment="1">
      <alignment horizontal="center" vertical="center" wrapText="1"/>
    </xf>
    <xf numFmtId="49" fontId="14" fillId="4" borderId="61" xfId="0" applyNumberFormat="1" applyFont="1" applyFill="1" applyBorder="1" applyAlignment="1">
      <alignment horizontal="center" vertical="center" wrapText="1"/>
    </xf>
    <xf numFmtId="49" fontId="14" fillId="4" borderId="62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49" fontId="7" fillId="4" borderId="60" xfId="0" applyNumberFormat="1" applyFont="1" applyFill="1" applyBorder="1" applyAlignment="1" applyProtection="1">
      <alignment horizontal="center" vertical="center" wrapText="1"/>
    </xf>
    <xf numFmtId="49" fontId="7" fillId="4" borderId="61" xfId="0" applyNumberFormat="1" applyFont="1" applyFill="1" applyBorder="1" applyAlignment="1" applyProtection="1">
      <alignment horizontal="center" vertical="center" wrapText="1"/>
    </xf>
    <xf numFmtId="49" fontId="7" fillId="4" borderId="62" xfId="0" applyNumberFormat="1" applyFont="1" applyFill="1" applyBorder="1" applyAlignment="1" applyProtection="1">
      <alignment horizontal="center" vertical="center" wrapText="1"/>
    </xf>
    <xf numFmtId="0" fontId="8" fillId="4" borderId="92" xfId="0" applyNumberFormat="1" applyFont="1" applyFill="1" applyBorder="1" applyAlignment="1">
      <alignment horizontal="center" vertical="center" wrapText="1"/>
    </xf>
    <xf numFmtId="0" fontId="8" fillId="4" borderId="93" xfId="0" applyNumberFormat="1" applyFont="1" applyFill="1" applyBorder="1" applyAlignment="1">
      <alignment horizontal="center" vertical="center" wrapText="1"/>
    </xf>
    <xf numFmtId="0" fontId="8" fillId="4" borderId="51" xfId="0" applyNumberFormat="1" applyFont="1" applyFill="1" applyBorder="1" applyAlignment="1">
      <alignment horizontal="center" vertical="center" wrapText="1"/>
    </xf>
    <xf numFmtId="0" fontId="8" fillId="4" borderId="68" xfId="0" applyNumberFormat="1" applyFont="1" applyFill="1" applyBorder="1" applyAlignment="1">
      <alignment horizontal="center" vertical="center" wrapText="1"/>
    </xf>
    <xf numFmtId="0" fontId="8" fillId="4" borderId="70" xfId="0" applyNumberFormat="1" applyFont="1" applyFill="1" applyBorder="1" applyAlignment="1">
      <alignment horizontal="center" vertical="center" wrapText="1"/>
    </xf>
    <xf numFmtId="0" fontId="8" fillId="4" borderId="86" xfId="0" applyNumberFormat="1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14" fillId="2" borderId="18" xfId="0" applyNumberFormat="1" applyFont="1" applyFill="1" applyBorder="1" applyAlignment="1">
      <alignment horizontal="center" vertical="center" wrapText="1"/>
    </xf>
    <xf numFmtId="0" fontId="14" fillId="2" borderId="126" xfId="0" applyNumberFormat="1" applyFont="1" applyFill="1" applyBorder="1" applyAlignment="1">
      <alignment horizontal="center" vertical="center" wrapText="1"/>
    </xf>
    <xf numFmtId="0" fontId="14" fillId="2" borderId="12" xfId="0" applyNumberFormat="1" applyFont="1" applyFill="1" applyBorder="1" applyAlignment="1">
      <alignment horizontal="center" vertical="center" wrapText="1"/>
    </xf>
    <xf numFmtId="0" fontId="14" fillId="2" borderId="150" xfId="0" applyNumberFormat="1" applyFont="1" applyFill="1" applyBorder="1" applyAlignment="1">
      <alignment horizontal="center" vertical="center" wrapText="1"/>
    </xf>
    <xf numFmtId="0" fontId="14" fillId="2" borderId="158" xfId="0" applyNumberFormat="1" applyFont="1" applyFill="1" applyBorder="1" applyAlignment="1">
      <alignment horizontal="center" vertical="center" wrapText="1"/>
    </xf>
    <xf numFmtId="0" fontId="8" fillId="2" borderId="87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53" xfId="0" applyFont="1" applyFill="1" applyBorder="1" applyAlignment="1">
      <alignment horizontal="center" vertical="center" wrapText="1"/>
    </xf>
    <xf numFmtId="0" fontId="8" fillId="2" borderId="161" xfId="0" applyFont="1" applyFill="1" applyBorder="1" applyAlignment="1">
      <alignment horizontal="center" vertical="center" wrapText="1"/>
    </xf>
    <xf numFmtId="0" fontId="10" fillId="2" borderId="108" xfId="0" applyFont="1" applyFill="1" applyBorder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49" fontId="8" fillId="4" borderId="109" xfId="0" applyNumberFormat="1" applyFont="1" applyFill="1" applyBorder="1" applyAlignment="1" applyProtection="1">
      <alignment horizontal="center" vertical="center" wrapText="1"/>
    </xf>
    <xf numFmtId="49" fontId="8" fillId="4" borderId="110" xfId="0" applyNumberFormat="1" applyFont="1" applyFill="1" applyBorder="1" applyAlignment="1" applyProtection="1">
      <alignment horizontal="center" vertical="center" wrapText="1"/>
    </xf>
    <xf numFmtId="49" fontId="8" fillId="3" borderId="40" xfId="0" applyNumberFormat="1" applyFont="1" applyFill="1" applyBorder="1" applyAlignment="1">
      <alignment horizontal="center" vertical="center" wrapText="1"/>
    </xf>
    <xf numFmtId="49" fontId="15" fillId="2" borderId="56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55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56" xfId="0" applyFont="1" applyFill="1" applyBorder="1" applyAlignment="1" applyProtection="1">
      <alignment horizontal="center" vertical="top" wrapText="1"/>
      <protection locked="0"/>
    </xf>
    <xf numFmtId="0" fontId="8" fillId="2" borderId="82" xfId="0" applyFont="1" applyFill="1" applyBorder="1" applyAlignment="1" applyProtection="1">
      <alignment horizontal="center" vertical="top" wrapText="1"/>
      <protection locked="0"/>
    </xf>
    <xf numFmtId="0" fontId="8" fillId="2" borderId="55" xfId="0" applyFont="1" applyFill="1" applyBorder="1" applyAlignment="1" applyProtection="1">
      <alignment horizontal="center" vertical="top" wrapText="1"/>
      <protection locked="0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7" fillId="3" borderId="4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3" borderId="21" xfId="0" applyNumberFormat="1" applyFont="1" applyFill="1" applyBorder="1" applyAlignment="1">
      <alignment horizontal="center" vertical="center" wrapText="1"/>
    </xf>
    <xf numFmtId="49" fontId="7" fillId="3" borderId="46" xfId="0" applyNumberFormat="1" applyFont="1" applyFill="1" applyBorder="1" applyAlignment="1">
      <alignment horizontal="center" vertical="center" wrapText="1"/>
    </xf>
    <xf numFmtId="49" fontId="7" fillId="3" borderId="25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horizontal="center" vertical="center" wrapText="1"/>
    </xf>
    <xf numFmtId="49" fontId="7" fillId="3" borderId="51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49" fontId="7" fillId="3" borderId="26" xfId="0" applyNumberFormat="1" applyFont="1" applyFill="1" applyBorder="1" applyAlignment="1">
      <alignment horizontal="center" vertical="center" wrapText="1"/>
    </xf>
    <xf numFmtId="0" fontId="8" fillId="4" borderId="60" xfId="0" applyFont="1" applyFill="1" applyBorder="1" applyAlignment="1" applyProtection="1">
      <alignment horizontal="center" vertical="center" wrapText="1"/>
    </xf>
    <xf numFmtId="0" fontId="8" fillId="4" borderId="62" xfId="0" applyFont="1" applyFill="1" applyBorder="1" applyAlignment="1" applyProtection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8" fillId="5" borderId="88" xfId="0" applyNumberFormat="1" applyFont="1" applyFill="1" applyBorder="1" applyAlignment="1">
      <alignment horizontal="center" vertical="center" wrapText="1"/>
    </xf>
    <xf numFmtId="0" fontId="8" fillId="5" borderId="89" xfId="0" applyNumberFormat="1" applyFont="1" applyFill="1" applyBorder="1" applyAlignment="1">
      <alignment horizontal="center" vertical="center" wrapText="1"/>
    </xf>
    <xf numFmtId="0" fontId="8" fillId="5" borderId="90" xfId="0" applyNumberFormat="1" applyFont="1" applyFill="1" applyBorder="1" applyAlignment="1">
      <alignment horizontal="center" vertical="center" wrapText="1"/>
    </xf>
    <xf numFmtId="0" fontId="8" fillId="0" borderId="91" xfId="0" applyNumberFormat="1" applyFont="1" applyBorder="1" applyAlignment="1">
      <alignment horizontal="center" vertical="center" wrapText="1"/>
    </xf>
    <xf numFmtId="0" fontId="8" fillId="0" borderId="89" xfId="0" applyNumberFormat="1" applyFont="1" applyBorder="1" applyAlignment="1">
      <alignment horizontal="center" vertical="center" wrapText="1"/>
    </xf>
    <xf numFmtId="0" fontId="8" fillId="0" borderId="90" xfId="0" applyNumberFormat="1" applyFont="1" applyBorder="1" applyAlignment="1">
      <alignment horizontal="center" vertical="center" wrapText="1"/>
    </xf>
    <xf numFmtId="49" fontId="7" fillId="3" borderId="92" xfId="0" applyNumberFormat="1" applyFont="1" applyFill="1" applyBorder="1" applyAlignment="1">
      <alignment horizontal="center" vertical="center" wrapText="1"/>
    </xf>
    <xf numFmtId="49" fontId="7" fillId="3" borderId="81" xfId="0" applyNumberFormat="1" applyFont="1" applyFill="1" applyBorder="1" applyAlignment="1">
      <alignment horizontal="center" vertical="center" wrapText="1"/>
    </xf>
    <xf numFmtId="49" fontId="7" fillId="3" borderId="93" xfId="0" applyNumberFormat="1" applyFont="1" applyFill="1" applyBorder="1" applyAlignment="1">
      <alignment horizontal="center" vertical="center" wrapText="1"/>
    </xf>
    <xf numFmtId="49" fontId="7" fillId="3" borderId="70" xfId="0" applyNumberFormat="1" applyFont="1" applyFill="1" applyBorder="1" applyAlignment="1">
      <alignment horizontal="center" vertical="center" wrapText="1"/>
    </xf>
    <xf numFmtId="49" fontId="7" fillId="3" borderId="79" xfId="0" applyNumberFormat="1" applyFont="1" applyFill="1" applyBorder="1" applyAlignment="1">
      <alignment horizontal="center" vertical="center" wrapText="1"/>
    </xf>
    <xf numFmtId="49" fontId="7" fillId="3" borderId="86" xfId="0" applyNumberFormat="1" applyFont="1" applyFill="1" applyBorder="1" applyAlignment="1">
      <alignment horizontal="center" vertical="center" wrapText="1"/>
    </xf>
    <xf numFmtId="0" fontId="8" fillId="2" borderId="92" xfId="0" applyFont="1" applyFill="1" applyBorder="1" applyAlignment="1">
      <alignment horizontal="center" vertical="center" wrapText="1"/>
    </xf>
    <xf numFmtId="0" fontId="8" fillId="2" borderId="81" xfId="0" applyFont="1" applyFill="1" applyBorder="1" applyAlignment="1">
      <alignment horizontal="center" vertical="center" wrapText="1"/>
    </xf>
    <xf numFmtId="0" fontId="8" fillId="2" borderId="93" xfId="0" applyFont="1" applyFill="1" applyBorder="1" applyAlignment="1">
      <alignment horizontal="center" vertical="center" wrapText="1"/>
    </xf>
    <xf numFmtId="0" fontId="8" fillId="2" borderId="70" xfId="0" applyFont="1" applyFill="1" applyBorder="1" applyAlignment="1">
      <alignment horizontal="center" vertical="center" wrapText="1"/>
    </xf>
    <xf numFmtId="0" fontId="8" fillId="2" borderId="79" xfId="0" applyFont="1" applyFill="1" applyBorder="1" applyAlignment="1">
      <alignment horizontal="center" vertical="center" wrapText="1"/>
    </xf>
    <xf numFmtId="0" fontId="8" fillId="2" borderId="86" xfId="0" applyFont="1" applyFill="1" applyBorder="1" applyAlignment="1">
      <alignment horizontal="center" vertical="center" wrapText="1"/>
    </xf>
    <xf numFmtId="49" fontId="17" fillId="4" borderId="60" xfId="0" applyNumberFormat="1" applyFont="1" applyFill="1" applyBorder="1" applyAlignment="1">
      <alignment horizontal="center" vertical="center" wrapText="1"/>
    </xf>
    <xf numFmtId="49" fontId="17" fillId="4" borderId="61" xfId="0" applyNumberFormat="1" applyFont="1" applyFill="1" applyBorder="1" applyAlignment="1">
      <alignment horizontal="center" vertical="center" wrapText="1"/>
    </xf>
    <xf numFmtId="49" fontId="17" fillId="4" borderId="62" xfId="0" applyNumberFormat="1" applyFont="1" applyFill="1" applyBorder="1" applyAlignment="1">
      <alignment horizontal="center" vertical="center" wrapText="1"/>
    </xf>
    <xf numFmtId="49" fontId="8" fillId="4" borderId="100" xfId="0" applyNumberFormat="1" applyFont="1" applyFill="1" applyBorder="1" applyAlignment="1">
      <alignment horizontal="center" vertical="center" wrapText="1"/>
    </xf>
    <xf numFmtId="49" fontId="8" fillId="4" borderId="101" xfId="0" applyNumberFormat="1" applyFont="1" applyFill="1" applyBorder="1" applyAlignment="1">
      <alignment horizontal="center" vertical="center" wrapText="1"/>
    </xf>
    <xf numFmtId="0" fontId="7" fillId="4" borderId="92" xfId="0" applyNumberFormat="1" applyFont="1" applyFill="1" applyBorder="1" applyAlignment="1">
      <alignment horizontal="center" vertical="center" wrapText="1"/>
    </xf>
    <xf numFmtId="0" fontId="7" fillId="4" borderId="81" xfId="0" applyNumberFormat="1" applyFont="1" applyFill="1" applyBorder="1" applyAlignment="1">
      <alignment horizontal="center" vertical="center" wrapText="1"/>
    </xf>
    <xf numFmtId="0" fontId="7" fillId="4" borderId="51" xfId="0" applyNumberFormat="1" applyFont="1" applyFill="1" applyBorder="1" applyAlignment="1">
      <alignment horizontal="center" vertical="center" wrapText="1"/>
    </xf>
    <xf numFmtId="0" fontId="7" fillId="4" borderId="8" xfId="0" applyNumberFormat="1" applyFont="1" applyFill="1" applyBorder="1" applyAlignment="1">
      <alignment horizontal="center" vertical="center" wrapText="1"/>
    </xf>
    <xf numFmtId="0" fontId="7" fillId="4" borderId="70" xfId="0" applyNumberFormat="1" applyFont="1" applyFill="1" applyBorder="1" applyAlignment="1">
      <alignment horizontal="center" vertical="center" wrapText="1"/>
    </xf>
    <xf numFmtId="0" fontId="7" fillId="4" borderId="79" xfId="0" applyNumberFormat="1" applyFont="1" applyFill="1" applyBorder="1" applyAlignment="1">
      <alignment horizontal="center" vertical="center" wrapText="1"/>
    </xf>
    <xf numFmtId="0" fontId="10" fillId="2" borderId="42" xfId="0" applyFont="1" applyFill="1" applyBorder="1" applyAlignment="1" applyProtection="1">
      <alignment horizontal="center" vertical="center" wrapText="1"/>
      <protection locked="0"/>
    </xf>
    <xf numFmtId="0" fontId="8" fillId="3" borderId="40" xfId="0" applyNumberFormat="1" applyFont="1" applyFill="1" applyBorder="1" applyAlignment="1">
      <alignment horizontal="center" vertical="center" wrapText="1"/>
    </xf>
    <xf numFmtId="0" fontId="10" fillId="2" borderId="80" xfId="0" applyFont="1" applyFill="1" applyBorder="1" applyAlignment="1" applyProtection="1">
      <alignment horizontal="center" vertical="center" wrapText="1"/>
      <protection locked="0"/>
    </xf>
    <xf numFmtId="49" fontId="9" fillId="3" borderId="40" xfId="0" applyNumberFormat="1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 applyProtection="1">
      <alignment horizontal="center" vertical="center" wrapText="1"/>
    </xf>
    <xf numFmtId="0" fontId="8" fillId="2" borderId="151" xfId="0" applyFont="1" applyFill="1" applyBorder="1" applyAlignment="1">
      <alignment horizontal="center" vertical="center" wrapText="1"/>
    </xf>
    <xf numFmtId="0" fontId="8" fillId="2" borderId="152" xfId="0" applyFont="1" applyFill="1" applyBorder="1" applyAlignment="1">
      <alignment horizontal="center" vertical="center" wrapText="1"/>
    </xf>
    <xf numFmtId="0" fontId="8" fillId="2" borderId="127" xfId="0" applyFont="1" applyFill="1" applyBorder="1" applyAlignment="1">
      <alignment horizontal="center" vertical="center" wrapText="1"/>
    </xf>
    <xf numFmtId="0" fontId="8" fillId="2" borderId="128" xfId="0" applyFont="1" applyFill="1" applyBorder="1" applyAlignment="1">
      <alignment horizontal="center" vertical="center" wrapText="1"/>
    </xf>
    <xf numFmtId="0" fontId="8" fillId="3" borderId="111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66" xfId="0" applyNumberFormat="1" applyFont="1" applyFill="1" applyBorder="1" applyAlignment="1">
      <alignment horizontal="center" vertical="center" wrapText="1"/>
    </xf>
    <xf numFmtId="0" fontId="8" fillId="3" borderId="143" xfId="0" applyFont="1" applyFill="1" applyBorder="1" applyAlignment="1">
      <alignment horizontal="center" vertical="center" wrapText="1"/>
    </xf>
    <xf numFmtId="0" fontId="8" fillId="3" borderId="142" xfId="0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49" fontId="8" fillId="4" borderId="77" xfId="0" applyNumberFormat="1" applyFont="1" applyFill="1" applyBorder="1" applyAlignment="1" applyProtection="1">
      <alignment horizontal="center" vertical="center" wrapText="1"/>
    </xf>
    <xf numFmtId="49" fontId="8" fillId="4" borderId="78" xfId="0" applyNumberFormat="1" applyFont="1" applyFill="1" applyBorder="1" applyAlignment="1" applyProtection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49" fontId="10" fillId="4" borderId="60" xfId="0" applyNumberFormat="1" applyFont="1" applyFill="1" applyBorder="1" applyAlignment="1">
      <alignment horizontal="center" vertical="center" wrapText="1"/>
    </xf>
    <xf numFmtId="49" fontId="10" fillId="4" borderId="61" xfId="0" applyNumberFormat="1" applyFont="1" applyFill="1" applyBorder="1" applyAlignment="1">
      <alignment horizontal="center" vertical="center" wrapText="1"/>
    </xf>
    <xf numFmtId="49" fontId="10" fillId="4" borderId="62" xfId="0" applyNumberFormat="1" applyFont="1" applyFill="1" applyBorder="1" applyAlignment="1">
      <alignment horizontal="center" vertical="center" wrapText="1"/>
    </xf>
    <xf numFmtId="0" fontId="14" fillId="2" borderId="8" xfId="0" applyNumberFormat="1" applyFont="1" applyFill="1" applyBorder="1" applyAlignment="1">
      <alignment horizontal="center" vertical="center" wrapText="1"/>
    </xf>
    <xf numFmtId="0" fontId="14" fillId="2" borderId="116" xfId="0" applyFont="1" applyFill="1" applyBorder="1" applyAlignment="1">
      <alignment horizontal="center" vertical="center" wrapText="1"/>
    </xf>
    <xf numFmtId="0" fontId="14" fillId="2" borderId="94" xfId="0" applyNumberFormat="1" applyFont="1" applyFill="1" applyBorder="1" applyAlignment="1">
      <alignment horizontal="center" vertical="center" wrapText="1"/>
    </xf>
    <xf numFmtId="0" fontId="14" fillId="2" borderId="134" xfId="0" applyFont="1" applyFill="1" applyBorder="1" applyAlignment="1">
      <alignment horizontal="center" vertical="center" wrapText="1"/>
    </xf>
    <xf numFmtId="0" fontId="8" fillId="2" borderId="159" xfId="0" applyFont="1" applyFill="1" applyBorder="1" applyAlignment="1">
      <alignment horizontal="center" vertical="center" wrapText="1"/>
    </xf>
    <xf numFmtId="0" fontId="8" fillId="2" borderId="160" xfId="0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7" fillId="4" borderId="70" xfId="0" applyNumberFormat="1" applyFont="1" applyFill="1" applyBorder="1" applyAlignment="1">
      <alignment horizontal="center" vertical="center" wrapText="1"/>
    </xf>
    <xf numFmtId="49" fontId="7" fillId="4" borderId="79" xfId="0" applyNumberFormat="1" applyFont="1" applyFill="1" applyBorder="1" applyAlignment="1">
      <alignment horizontal="center" vertical="center" wrapText="1"/>
    </xf>
    <xf numFmtId="49" fontId="7" fillId="4" borderId="86" xfId="0" applyNumberFormat="1" applyFont="1" applyFill="1" applyBorder="1" applyAlignment="1">
      <alignment horizontal="center" vertical="center" wrapText="1"/>
    </xf>
    <xf numFmtId="0" fontId="7" fillId="4" borderId="46" xfId="0" applyNumberFormat="1" applyFont="1" applyFill="1" applyBorder="1" applyAlignment="1">
      <alignment horizontal="center" vertical="center" wrapText="1"/>
    </xf>
    <xf numFmtId="0" fontId="7" fillId="4" borderId="54" xfId="0" applyNumberFormat="1" applyFont="1" applyFill="1" applyBorder="1" applyAlignment="1">
      <alignment horizontal="center" vertical="center" wrapText="1"/>
    </xf>
    <xf numFmtId="0" fontId="7" fillId="4" borderId="68" xfId="0" applyNumberFormat="1" applyFont="1" applyFill="1" applyBorder="1" applyAlignment="1">
      <alignment horizontal="center" vertical="center" wrapText="1"/>
    </xf>
    <xf numFmtId="0" fontId="7" fillId="4" borderId="47" xfId="0" applyNumberFormat="1" applyFont="1" applyFill="1" applyBorder="1" applyAlignment="1">
      <alignment horizontal="center" vertical="center" wrapText="1"/>
    </xf>
    <xf numFmtId="0" fontId="7" fillId="4" borderId="59" xfId="0" applyNumberFormat="1" applyFont="1" applyFill="1" applyBorder="1" applyAlignment="1">
      <alignment horizontal="center" vertical="center" wrapText="1"/>
    </xf>
    <xf numFmtId="49" fontId="7" fillId="3" borderId="14" xfId="0" applyNumberFormat="1" applyFont="1" applyFill="1" applyBorder="1" applyAlignment="1">
      <alignment horizontal="center" vertical="center" wrapText="1"/>
    </xf>
    <xf numFmtId="49" fontId="7" fillId="3" borderId="20" xfId="0" applyNumberFormat="1" applyFont="1" applyFill="1" applyBorder="1" applyAlignment="1">
      <alignment horizontal="center" vertical="center" wrapText="1"/>
    </xf>
    <xf numFmtId="0" fontId="7" fillId="2" borderId="96" xfId="0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 wrapText="1"/>
    </xf>
    <xf numFmtId="0" fontId="7" fillId="2" borderId="80" xfId="0" applyFont="1" applyFill="1" applyBorder="1" applyAlignment="1">
      <alignment horizontal="center" vertical="center" wrapText="1"/>
    </xf>
    <xf numFmtId="49" fontId="7" fillId="3" borderId="87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129" xfId="0" applyFont="1" applyFill="1" applyBorder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 applyProtection="1">
      <alignment horizontal="center" vertical="top" wrapText="1"/>
      <protection locked="0"/>
    </xf>
    <xf numFmtId="0" fontId="10" fillId="2" borderId="43" xfId="0" applyFont="1" applyFill="1" applyBorder="1" applyAlignment="1" applyProtection="1">
      <alignment horizontal="center" vertical="top" wrapText="1"/>
      <protection locked="0"/>
    </xf>
    <xf numFmtId="0" fontId="10" fillId="2" borderId="96" xfId="0" applyFont="1" applyFill="1" applyBorder="1" applyAlignment="1" applyProtection="1">
      <alignment horizontal="center" vertical="top" wrapText="1"/>
      <protection locked="0"/>
    </xf>
    <xf numFmtId="0" fontId="10" fillId="2" borderId="80" xfId="0" applyFont="1" applyFill="1" applyBorder="1" applyAlignment="1" applyProtection="1">
      <alignment horizontal="center" vertical="top" wrapText="1"/>
      <protection locked="0"/>
    </xf>
    <xf numFmtId="0" fontId="10" fillId="2" borderId="69" xfId="0" applyFont="1" applyFill="1" applyBorder="1" applyAlignment="1" applyProtection="1">
      <alignment horizontal="center" vertical="top" wrapText="1"/>
      <protection locked="0"/>
    </xf>
    <xf numFmtId="0" fontId="10" fillId="2" borderId="57" xfId="0" applyFont="1" applyFill="1" applyBorder="1" applyAlignment="1" applyProtection="1">
      <alignment horizontal="center" vertical="top" wrapText="1"/>
      <protection locked="0"/>
    </xf>
    <xf numFmtId="0" fontId="10" fillId="2" borderId="56" xfId="0" applyFont="1" applyFill="1" applyBorder="1" applyAlignment="1" applyProtection="1">
      <alignment horizontal="center" vertical="top" wrapText="1"/>
      <protection locked="0"/>
    </xf>
    <xf numFmtId="0" fontId="10" fillId="2" borderId="130" xfId="0" applyFont="1" applyFill="1" applyBorder="1" applyAlignment="1" applyProtection="1">
      <alignment horizontal="center" vertical="top" wrapText="1"/>
      <protection locked="0"/>
    </xf>
    <xf numFmtId="0" fontId="10" fillId="2" borderId="129" xfId="0" applyFont="1" applyFill="1" applyBorder="1" applyAlignment="1" applyProtection="1">
      <alignment horizontal="center" vertical="top" wrapText="1"/>
      <protection locked="0"/>
    </xf>
    <xf numFmtId="49" fontId="7" fillId="0" borderId="60" xfId="0" applyNumberFormat="1" applyFont="1" applyFill="1" applyBorder="1" applyAlignment="1">
      <alignment horizontal="center" vertical="center" wrapText="1"/>
    </xf>
    <xf numFmtId="49" fontId="7" fillId="0" borderId="62" xfId="0" applyNumberFormat="1" applyFont="1" applyFill="1" applyBorder="1" applyAlignment="1">
      <alignment horizontal="center" vertical="center" wrapText="1"/>
    </xf>
    <xf numFmtId="49" fontId="7" fillId="0" borderId="51" xfId="0" applyNumberFormat="1" applyFont="1" applyFill="1" applyBorder="1" applyAlignment="1">
      <alignment horizontal="center" vertical="center" wrapText="1"/>
    </xf>
    <xf numFmtId="49" fontId="7" fillId="0" borderId="68" xfId="0" applyNumberFormat="1" applyFont="1" applyFill="1" applyBorder="1" applyAlignment="1">
      <alignment horizontal="center" vertical="center" wrapText="1"/>
    </xf>
    <xf numFmtId="49" fontId="7" fillId="3" borderId="68" xfId="0" applyNumberFormat="1" applyFont="1" applyFill="1" applyBorder="1" applyAlignment="1">
      <alignment horizontal="center" vertical="center" wrapText="1"/>
    </xf>
    <xf numFmtId="49" fontId="7" fillId="3" borderId="60" xfId="0" applyNumberFormat="1" applyFont="1" applyFill="1" applyBorder="1" applyAlignment="1">
      <alignment horizontal="center" vertical="center" wrapText="1"/>
    </xf>
    <xf numFmtId="49" fontId="7" fillId="3" borderId="61" xfId="0" applyNumberFormat="1" applyFont="1" applyFill="1" applyBorder="1" applyAlignment="1">
      <alignment horizontal="center" vertical="center" wrapText="1"/>
    </xf>
    <xf numFmtId="49" fontId="7" fillId="3" borderId="62" xfId="0" applyNumberFormat="1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 wrapText="1"/>
    </xf>
    <xf numFmtId="0" fontId="8" fillId="5" borderId="60" xfId="0" applyNumberFormat="1" applyFont="1" applyFill="1" applyBorder="1" applyAlignment="1">
      <alignment horizontal="center" vertical="center" wrapText="1"/>
    </xf>
    <xf numFmtId="0" fontId="8" fillId="5" borderId="61" xfId="0" applyNumberFormat="1" applyFont="1" applyFill="1" applyBorder="1" applyAlignment="1">
      <alignment horizontal="center" vertical="center" wrapText="1"/>
    </xf>
    <xf numFmtId="0" fontId="7" fillId="0" borderId="60" xfId="0" applyNumberFormat="1" applyFont="1" applyBorder="1" applyAlignment="1">
      <alignment horizontal="center" vertical="center" wrapText="1"/>
    </xf>
    <xf numFmtId="0" fontId="7" fillId="0" borderId="61" xfId="0" applyNumberFormat="1" applyFont="1" applyBorder="1" applyAlignment="1">
      <alignment horizontal="center" vertical="center" wrapText="1"/>
    </xf>
    <xf numFmtId="0" fontId="7" fillId="0" borderId="62" xfId="0" applyNumberFormat="1" applyFont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8" fillId="2" borderId="62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21" xfId="0" applyNumberFormat="1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49" fontId="8" fillId="4" borderId="97" xfId="0" applyNumberFormat="1" applyFont="1" applyFill="1" applyBorder="1" applyAlignment="1">
      <alignment horizontal="center" vertical="center" wrapText="1"/>
    </xf>
    <xf numFmtId="49" fontId="8" fillId="4" borderId="62" xfId="0" applyNumberFormat="1" applyFont="1" applyFill="1" applyBorder="1" applyAlignment="1">
      <alignment horizontal="center" vertical="center" wrapText="1"/>
    </xf>
    <xf numFmtId="49" fontId="8" fillId="2" borderId="92" xfId="0" applyNumberFormat="1" applyFont="1" applyFill="1" applyBorder="1" applyAlignment="1">
      <alignment horizontal="center" vertical="center" wrapText="1"/>
    </xf>
    <xf numFmtId="49" fontId="8" fillId="2" borderId="93" xfId="0" applyNumberFormat="1" applyFont="1" applyFill="1" applyBorder="1" applyAlignment="1">
      <alignment horizontal="center" vertical="center" wrapText="1"/>
    </xf>
    <xf numFmtId="49" fontId="8" fillId="2" borderId="51" xfId="0" applyNumberFormat="1" applyFont="1" applyFill="1" applyBorder="1" applyAlignment="1">
      <alignment horizontal="center" vertical="center" wrapText="1"/>
    </xf>
    <xf numFmtId="49" fontId="8" fillId="2" borderId="68" xfId="0" applyNumberFormat="1" applyFont="1" applyFill="1" applyBorder="1" applyAlignment="1">
      <alignment horizontal="center" vertical="center" wrapText="1"/>
    </xf>
    <xf numFmtId="49" fontId="8" fillId="2" borderId="70" xfId="0" applyNumberFormat="1" applyFont="1" applyFill="1" applyBorder="1" applyAlignment="1">
      <alignment horizontal="center" vertical="center" wrapText="1"/>
    </xf>
    <xf numFmtId="49" fontId="8" fillId="2" borderId="86" xfId="0" applyNumberFormat="1" applyFont="1" applyFill="1" applyBorder="1" applyAlignment="1">
      <alignment horizontal="center" vertical="center" wrapText="1"/>
    </xf>
    <xf numFmtId="49" fontId="8" fillId="4" borderId="100" xfId="0" applyNumberFormat="1" applyFont="1" applyFill="1" applyBorder="1" applyAlignment="1" applyProtection="1">
      <alignment horizontal="center" vertical="center" wrapText="1"/>
    </xf>
    <xf numFmtId="49" fontId="8" fillId="4" borderId="101" xfId="0" applyNumberFormat="1" applyFont="1" applyFill="1" applyBorder="1" applyAlignment="1" applyProtection="1">
      <alignment horizontal="center" vertical="center" wrapText="1"/>
    </xf>
    <xf numFmtId="0" fontId="10" fillId="2" borderId="57" xfId="0" applyFont="1" applyFill="1" applyBorder="1" applyAlignment="1" applyProtection="1">
      <alignment horizontal="center" vertical="center" wrapText="1"/>
      <protection locked="0"/>
    </xf>
    <xf numFmtId="0" fontId="10" fillId="2" borderId="84" xfId="0" applyFont="1" applyFill="1" applyBorder="1" applyAlignment="1" applyProtection="1">
      <alignment horizontal="center" vertical="center" wrapText="1"/>
      <protection locked="0"/>
    </xf>
    <xf numFmtId="0" fontId="8" fillId="3" borderId="56" xfId="0" applyNumberFormat="1" applyFont="1" applyFill="1" applyBorder="1" applyAlignment="1">
      <alignment horizontal="center" vertical="center" wrapText="1"/>
    </xf>
    <xf numFmtId="0" fontId="8" fillId="3" borderId="55" xfId="0" applyNumberFormat="1" applyFont="1" applyFill="1" applyBorder="1" applyAlignment="1">
      <alignment horizontal="center" vertical="center" wrapText="1"/>
    </xf>
    <xf numFmtId="0" fontId="10" fillId="2" borderId="130" xfId="0" applyFont="1" applyFill="1" applyBorder="1" applyAlignment="1" applyProtection="1">
      <alignment horizontal="center" vertical="center" wrapText="1"/>
      <protection locked="0"/>
    </xf>
    <xf numFmtId="0" fontId="10" fillId="2" borderId="131" xfId="0" applyFont="1" applyFill="1" applyBorder="1" applyAlignment="1" applyProtection="1">
      <alignment horizontal="center" vertical="center" wrapText="1"/>
      <protection locked="0"/>
    </xf>
    <xf numFmtId="0" fontId="8" fillId="3" borderId="107" xfId="0" applyNumberFormat="1" applyFont="1" applyFill="1" applyBorder="1" applyAlignment="1">
      <alignment horizontal="center" vertical="center" wrapText="1"/>
    </xf>
    <xf numFmtId="0" fontId="8" fillId="3" borderId="85" xfId="0" applyNumberFormat="1" applyFont="1" applyFill="1" applyBorder="1" applyAlignment="1">
      <alignment horizontal="center" vertical="center" wrapText="1"/>
    </xf>
    <xf numFmtId="0" fontId="8" fillId="2" borderId="94" xfId="0" applyFont="1" applyFill="1" applyBorder="1" applyAlignment="1">
      <alignment horizontal="center" vertical="center" wrapText="1"/>
    </xf>
    <xf numFmtId="0" fontId="8" fillId="2" borderId="134" xfId="0" applyFont="1" applyFill="1" applyBorder="1" applyAlignment="1">
      <alignment horizontal="center" vertical="center" wrapText="1"/>
    </xf>
    <xf numFmtId="0" fontId="8" fillId="2" borderId="132" xfId="0" applyFont="1" applyFill="1" applyBorder="1" applyAlignment="1">
      <alignment horizontal="center" vertical="center" wrapText="1"/>
    </xf>
    <xf numFmtId="0" fontId="8" fillId="2" borderId="95" xfId="0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49" fontId="7" fillId="0" borderId="59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2" borderId="136" xfId="0" applyFont="1" applyFill="1" applyBorder="1" applyAlignment="1">
      <alignment horizontal="center" vertical="center" wrapText="1"/>
    </xf>
    <xf numFmtId="0" fontId="7" fillId="2" borderId="135" xfId="0" applyFont="1" applyFill="1" applyBorder="1" applyAlignment="1">
      <alignment horizontal="center" vertical="center" wrapText="1"/>
    </xf>
    <xf numFmtId="0" fontId="7" fillId="2" borderId="137" xfId="0" applyFont="1" applyFill="1" applyBorder="1" applyAlignment="1">
      <alignment horizontal="center" vertical="center" wrapText="1"/>
    </xf>
    <xf numFmtId="0" fontId="19" fillId="6" borderId="56" xfId="0" applyFont="1" applyFill="1" applyBorder="1" applyAlignment="1">
      <alignment horizontal="center" vertical="center" wrapText="1"/>
    </xf>
    <xf numFmtId="0" fontId="19" fillId="6" borderId="82" xfId="0" applyFont="1" applyFill="1" applyBorder="1" applyAlignment="1">
      <alignment horizontal="center" vertical="center" wrapText="1"/>
    </xf>
    <xf numFmtId="0" fontId="19" fillId="6" borderId="1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9" fontId="19" fillId="12" borderId="40" xfId="0" applyNumberFormat="1" applyFont="1" applyFill="1" applyBorder="1" applyAlignment="1">
      <alignment horizontal="center" vertical="center" wrapText="1"/>
    </xf>
    <xf numFmtId="49" fontId="1" fillId="2" borderId="33" xfId="0" applyNumberFormat="1" applyFont="1" applyFill="1" applyBorder="1" applyAlignment="1">
      <alignment horizontal="center" vertical="center"/>
    </xf>
    <xf numFmtId="0" fontId="0" fillId="2" borderId="34" xfId="0" applyFill="1" applyBorder="1">
      <alignment vertical="top" wrapText="1"/>
    </xf>
    <xf numFmtId="49" fontId="1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>
      <alignment vertical="top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9" fillId="6" borderId="55" xfId="0" applyFont="1" applyFill="1" applyBorder="1" applyAlignment="1">
      <alignment horizontal="center" vertical="center" wrapText="1"/>
    </xf>
    <xf numFmtId="0" fontId="19" fillId="13" borderId="40" xfId="0" applyFont="1" applyFill="1" applyBorder="1" applyAlignment="1">
      <alignment horizontal="center" vertical="center" wrapText="1"/>
    </xf>
    <xf numFmtId="0" fontId="19" fillId="6" borderId="56" xfId="0" applyFont="1" applyFill="1" applyBorder="1" applyAlignment="1">
      <alignment horizontal="center" wrapText="1"/>
    </xf>
    <xf numFmtId="0" fontId="19" fillId="6" borderId="82" xfId="0" applyFont="1" applyFill="1" applyBorder="1" applyAlignment="1">
      <alignment horizontal="center" wrapText="1"/>
    </xf>
    <xf numFmtId="0" fontId="19" fillId="6" borderId="55" xfId="0" applyFont="1" applyFill="1" applyBorder="1" applyAlignment="1">
      <alignment horizontal="center" wrapText="1"/>
    </xf>
    <xf numFmtId="49" fontId="1" fillId="3" borderId="3" xfId="0" applyNumberFormat="1" applyFont="1" applyFill="1" applyBorder="1" applyAlignment="1">
      <alignment horizontal="center" vertical="center"/>
    </xf>
    <xf numFmtId="0" fontId="0" fillId="3" borderId="4" xfId="0" applyFill="1" applyBorder="1">
      <alignment vertical="top" wrapText="1"/>
    </xf>
    <xf numFmtId="49" fontId="2" fillId="0" borderId="8" xfId="0" applyNumberFormat="1" applyFont="1" applyFill="1" applyBorder="1" applyAlignment="1">
      <alignment horizontal="center" vertical="center"/>
    </xf>
    <xf numFmtId="0" fontId="23" fillId="0" borderId="8" xfId="0" applyFont="1" applyFill="1" applyBorder="1">
      <alignment vertical="top" wrapText="1"/>
    </xf>
    <xf numFmtId="49" fontId="19" fillId="14" borderId="56" xfId="0" applyNumberFormat="1" applyFont="1" applyFill="1" applyBorder="1" applyAlignment="1">
      <alignment horizontal="center" vertical="center" wrapText="1"/>
    </xf>
    <xf numFmtId="49" fontId="19" fillId="14" borderId="55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49" fontId="1" fillId="2" borderId="31" xfId="0" applyNumberFormat="1" applyFont="1" applyFill="1" applyBorder="1" applyAlignment="1">
      <alignment horizontal="center" vertical="center"/>
    </xf>
    <xf numFmtId="0" fontId="0" fillId="2" borderId="31" xfId="0" applyFill="1" applyBorder="1">
      <alignment vertical="top" wrapText="1"/>
    </xf>
    <xf numFmtId="49" fontId="2" fillId="3" borderId="105" xfId="0" applyNumberFormat="1" applyFont="1" applyFill="1" applyBorder="1" applyAlignment="1">
      <alignment horizontal="center" vertical="center" wrapText="1"/>
    </xf>
    <xf numFmtId="49" fontId="2" fillId="3" borderId="106" xfId="0" applyNumberFormat="1" applyFont="1" applyFill="1" applyBorder="1" applyAlignment="1">
      <alignment horizontal="center" vertical="center" wrapText="1"/>
    </xf>
    <xf numFmtId="0" fontId="19" fillId="6" borderId="113" xfId="0" applyFont="1" applyFill="1" applyBorder="1" applyAlignment="1">
      <alignment horizontal="center" wrapText="1"/>
    </xf>
    <xf numFmtId="0" fontId="19" fillId="6" borderId="114" xfId="0" applyFont="1" applyFill="1" applyBorder="1" applyAlignment="1">
      <alignment horizontal="center" wrapText="1"/>
    </xf>
    <xf numFmtId="0" fontId="19" fillId="6" borderId="115" xfId="0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63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49" fontId="2" fillId="0" borderId="7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8D8D8"/>
      <rgbColor rgb="FFD5D5D5"/>
      <rgbColor rgb="FFDEDEDE"/>
      <rgbColor rgb="FFA5A5A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9"/>
  <sheetViews>
    <sheetView showGridLines="0" tabSelected="1" zoomScale="40" zoomScaleNormal="56" workbookViewId="0">
      <selection activeCell="D7" sqref="D7"/>
    </sheetView>
  </sheetViews>
  <sheetFormatPr baseColWidth="10" defaultColWidth="16.3046875" defaultRowHeight="19.95" customHeight="1"/>
  <cols>
    <col min="1" max="1" width="1.84375" style="42" customWidth="1"/>
    <col min="2" max="3" width="10.69140625" style="42" customWidth="1"/>
    <col min="4" max="5" width="23.69140625" style="42" customWidth="1"/>
    <col min="6" max="6" width="40.69140625" style="42" customWidth="1"/>
    <col min="7" max="14" width="23.69140625" style="42" customWidth="1"/>
    <col min="15" max="15" width="30.69140625" style="42" customWidth="1"/>
    <col min="16" max="16" width="12.69140625" style="42" customWidth="1"/>
    <col min="17" max="18" width="10.69140625" style="42" customWidth="1"/>
    <col min="19" max="30" width="30.69140625" style="42" customWidth="1"/>
    <col min="31" max="31" width="16.3046875" style="111"/>
    <col min="32" max="16384" width="16.3046875" style="42"/>
  </cols>
  <sheetData>
    <row r="1" spans="1:31" ht="11.9" customHeight="1"/>
    <row r="2" spans="1:31" ht="60" customHeight="1">
      <c r="A2" s="43"/>
      <c r="B2" s="278" t="s">
        <v>142</v>
      </c>
      <c r="C2" s="279"/>
      <c r="D2" s="225"/>
      <c r="E2" s="226"/>
      <c r="F2" s="44"/>
      <c r="G2" s="44"/>
      <c r="H2" s="224" t="s">
        <v>0</v>
      </c>
      <c r="I2" s="280"/>
      <c r="J2" s="93" t="str">
        <f>IF(D2="","",VLOOKUP(D2,Catégories!B4:C11,2,FALSE))</f>
        <v/>
      </c>
      <c r="K2" s="45" t="str">
        <f>IF(J2="1","er degré",IF(J2="BASE","","ème degré"))</f>
        <v>ème degré</v>
      </c>
      <c r="L2" s="43"/>
      <c r="M2" s="46"/>
      <c r="N2" s="224" t="s">
        <v>149</v>
      </c>
      <c r="O2" s="224"/>
      <c r="P2" s="224"/>
      <c r="Q2" s="227"/>
      <c r="R2" s="228"/>
      <c r="S2" s="228"/>
      <c r="T2" s="228"/>
      <c r="U2" s="229"/>
      <c r="V2" s="224" t="s">
        <v>150</v>
      </c>
      <c r="W2" s="224"/>
      <c r="X2" s="224"/>
      <c r="Y2" s="227"/>
      <c r="Z2" s="228"/>
      <c r="AA2" s="228"/>
      <c r="AB2" s="228"/>
      <c r="AC2" s="229"/>
      <c r="AD2" s="47"/>
    </row>
    <row r="3" spans="1:31" ht="60" customHeight="1" thickBot="1">
      <c r="A3" s="43"/>
      <c r="B3" s="197" t="s">
        <v>141</v>
      </c>
      <c r="C3" s="198"/>
      <c r="D3" s="198"/>
      <c r="E3" s="48"/>
      <c r="F3" s="49"/>
      <c r="G3" s="49"/>
      <c r="H3" s="291" t="s">
        <v>290</v>
      </c>
      <c r="I3" s="292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50"/>
      <c r="Y3" s="50"/>
      <c r="Z3" s="50"/>
      <c r="AA3" s="50"/>
      <c r="AB3" s="50"/>
      <c r="AC3" s="50"/>
    </row>
    <row r="4" spans="1:31" ht="60" customHeight="1" thickBot="1">
      <c r="A4" s="43"/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43"/>
      <c r="Q4" s="264" t="s">
        <v>22</v>
      </c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6"/>
    </row>
    <row r="5" spans="1:31" ht="60" customHeight="1" thickBot="1">
      <c r="A5" s="43"/>
      <c r="B5" s="199" t="s">
        <v>1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1"/>
      <c r="P5" s="43"/>
      <c r="Q5" s="298" t="s">
        <v>32</v>
      </c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300"/>
      <c r="AC5" s="195"/>
      <c r="AD5" s="196"/>
    </row>
    <row r="6" spans="1:31" ht="60" customHeight="1" thickBot="1">
      <c r="A6" s="43"/>
      <c r="B6" s="241"/>
      <c r="C6" s="242"/>
      <c r="D6" s="51" t="s">
        <v>3</v>
      </c>
      <c r="E6" s="52" t="s">
        <v>7</v>
      </c>
      <c r="F6" s="222" t="s">
        <v>2</v>
      </c>
      <c r="G6" s="223"/>
      <c r="H6" s="53" t="s">
        <v>4</v>
      </c>
      <c r="I6" s="53" t="s">
        <v>5</v>
      </c>
      <c r="J6" s="53" t="s">
        <v>6</v>
      </c>
      <c r="K6" s="54" t="s">
        <v>8</v>
      </c>
      <c r="L6" s="55" t="s">
        <v>9</v>
      </c>
      <c r="M6" s="295" t="s">
        <v>10</v>
      </c>
      <c r="N6" s="296"/>
      <c r="O6" s="56" t="s">
        <v>11</v>
      </c>
      <c r="P6" s="43"/>
      <c r="Q6" s="100"/>
      <c r="R6" s="101"/>
      <c r="S6" s="102" t="s">
        <v>7</v>
      </c>
      <c r="T6" s="267" t="s">
        <v>33</v>
      </c>
      <c r="U6" s="268"/>
      <c r="V6" s="373" t="s">
        <v>8</v>
      </c>
      <c r="W6" s="374"/>
      <c r="X6" s="103" t="s">
        <v>154</v>
      </c>
      <c r="Y6" s="108" t="s">
        <v>153</v>
      </c>
      <c r="Z6" s="105" t="s">
        <v>172</v>
      </c>
      <c r="AA6" s="99" t="s">
        <v>9</v>
      </c>
      <c r="AB6" s="58" t="s">
        <v>152</v>
      </c>
      <c r="AC6" s="365" t="s">
        <v>11</v>
      </c>
      <c r="AD6" s="366"/>
    </row>
    <row r="7" spans="1:31" ht="60" customHeight="1">
      <c r="A7" s="43"/>
      <c r="B7" s="202">
        <v>1</v>
      </c>
      <c r="C7" s="203"/>
      <c r="D7" s="161"/>
      <c r="E7" s="96"/>
      <c r="F7" s="220"/>
      <c r="G7" s="221"/>
      <c r="H7" s="94"/>
      <c r="I7" s="94"/>
      <c r="J7" s="94"/>
      <c r="K7" s="95"/>
      <c r="L7" s="211" t="str">
        <f>IF(F8="?","?",IF(F8="grisé","grisé",IF(F8="","",IF(SUM(D8:K8)&gt;10,10,SUM(D8:K8)))))</f>
        <v/>
      </c>
      <c r="M7" s="293"/>
      <c r="N7" s="294"/>
      <c r="O7" s="208"/>
      <c r="P7" s="43"/>
      <c r="Q7" s="269">
        <v>1</v>
      </c>
      <c r="R7" s="270"/>
      <c r="S7" s="98"/>
      <c r="T7" s="275"/>
      <c r="U7" s="275"/>
      <c r="V7" s="375"/>
      <c r="W7" s="376"/>
      <c r="X7" s="97"/>
      <c r="Y7" s="97"/>
      <c r="Z7" s="106"/>
      <c r="AA7" s="303" t="str">
        <f>IF(T7="","",IF(SUM(S8:Z8)&gt;10,10,SUM(S8:Z8)))</f>
        <v/>
      </c>
      <c r="AB7" s="383"/>
      <c r="AC7" s="367" t="s">
        <v>34</v>
      </c>
      <c r="AD7" s="368"/>
      <c r="AE7" s="112"/>
    </row>
    <row r="8" spans="1:31" ht="60" customHeight="1">
      <c r="A8" s="43"/>
      <c r="B8" s="204"/>
      <c r="C8" s="205"/>
      <c r="D8" s="162"/>
      <c r="E8" s="163" t="str">
        <f>IF(E7="","",VLOOKUP(E7,'BASE DONNEES LANCERS'!$J$12:$K$22,2,FALSE))</f>
        <v/>
      </c>
      <c r="F8" s="189" t="str">
        <f>IF(F7="","",VLOOKUP(F7,'BASE DONNEES LANCERS'!$A$6:$H$59,'BASE DONNEES LANCERS'!$H$2,FALSE))</f>
        <v/>
      </c>
      <c r="G8" s="190"/>
      <c r="H8" s="164" t="str">
        <f>IF(H7="","",VLOOKUP(H7,'BASE DONNEES LANCERS'!$J$25:$K$33,2,FALSE))</f>
        <v/>
      </c>
      <c r="I8" s="164" t="str">
        <f>IF(I7="","",VLOOKUP(I7,'BASE DONNEES LANCERS'!$J$25:$K$33,2,FALSE))</f>
        <v/>
      </c>
      <c r="J8" s="164" t="str">
        <f>IF(J7="","",VLOOKUP(J7,'BASE DONNEES LANCERS'!$J$25:$K$33,2,FALSE))</f>
        <v/>
      </c>
      <c r="K8" s="164" t="str">
        <f>IF(K7="","",VLOOKUP(K7,'BASE DONNEES LANCERS'!$J$25:$K$33,2,FALSE))</f>
        <v/>
      </c>
      <c r="L8" s="212"/>
      <c r="M8" s="284"/>
      <c r="N8" s="285"/>
      <c r="O8" s="209"/>
      <c r="P8" s="43"/>
      <c r="Q8" s="271"/>
      <c r="R8" s="272"/>
      <c r="S8" s="168" t="str">
        <f>IF(S7="","",VLOOKUP(S7,'BASE DONNEES ROULERS'!$J$13:$K$15,2,FALSE))</f>
        <v/>
      </c>
      <c r="T8" s="276" t="str">
        <f>IF(T7="","",VLOOKUP(T7,'BASE DONNEES ROULERS'!$A$6:$H$110,'BASE DONNEES ROULERS'!$H$2,FALSE))</f>
        <v/>
      </c>
      <c r="U8" s="276"/>
      <c r="V8" s="377" t="str">
        <f>IF(V7="","",VLOOKUP(V7,'BASE DONNEES ROULERS'!$J$6:$K$9,2,FALSE))</f>
        <v/>
      </c>
      <c r="W8" s="378"/>
      <c r="X8" s="169" t="str">
        <f>IF(X7="","",0.5)</f>
        <v/>
      </c>
      <c r="Y8" s="169" t="str">
        <f>IF(Y7="","",0.5)</f>
        <v/>
      </c>
      <c r="Z8" s="170" t="str">
        <f>IF(Z7="","",0.5)</f>
        <v/>
      </c>
      <c r="AA8" s="304"/>
      <c r="AB8" s="384"/>
      <c r="AC8" s="369"/>
      <c r="AD8" s="370"/>
      <c r="AE8" s="112"/>
    </row>
    <row r="9" spans="1:31" ht="60" customHeight="1">
      <c r="A9" s="43"/>
      <c r="B9" s="204"/>
      <c r="C9" s="205"/>
      <c r="D9" s="157"/>
      <c r="E9" s="158"/>
      <c r="F9" s="191"/>
      <c r="G9" s="192"/>
      <c r="H9" s="159"/>
      <c r="I9" s="159"/>
      <c r="J9" s="159"/>
      <c r="K9" s="160"/>
      <c r="L9" s="213" t="str">
        <f>IF(F10="?","?",IF(F10="grisé","grisé",IF(F10="","",IF(SUM(D10:K10)&gt;10,10,SUM(D10:K10)))))</f>
        <v/>
      </c>
      <c r="M9" s="216"/>
      <c r="N9" s="217"/>
      <c r="O9" s="209"/>
      <c r="P9" s="43"/>
      <c r="Q9" s="271"/>
      <c r="R9" s="272"/>
      <c r="S9" s="165"/>
      <c r="T9" s="277"/>
      <c r="U9" s="277"/>
      <c r="V9" s="379"/>
      <c r="W9" s="380"/>
      <c r="X9" s="166"/>
      <c r="Y9" s="166"/>
      <c r="Z9" s="167"/>
      <c r="AA9" s="301" t="str">
        <f>IF(T9="","",IF(SUM(S10:Z10)&gt;10,10,SUM(S10:Z10)))</f>
        <v/>
      </c>
      <c r="AB9" s="385"/>
      <c r="AC9" s="369"/>
      <c r="AD9" s="370"/>
      <c r="AE9" s="112"/>
    </row>
    <row r="10" spans="1:31" ht="60" customHeight="1" thickBot="1">
      <c r="A10" s="43"/>
      <c r="B10" s="206"/>
      <c r="C10" s="207"/>
      <c r="D10" s="59"/>
      <c r="E10" s="60" t="str">
        <f>IF(E9="","",VLOOKUP(E9,'BASE DONNEES LANCERS'!$J$12:$K$22,2,FALSE))</f>
        <v/>
      </c>
      <c r="F10" s="286" t="str">
        <f>IF(F9="","",VLOOKUP(F9,'BASE DONNEES LANCERS'!$A$6:$H$59,'BASE DONNEES LANCERS'!$H$2,FALSE))</f>
        <v/>
      </c>
      <c r="G10" s="287"/>
      <c r="H10" s="164" t="str">
        <f>IF(H9="","",VLOOKUP(H9,'BASE DONNEES LANCERS'!$J$25:$K$33,2,FALSE))</f>
        <v/>
      </c>
      <c r="I10" s="164" t="str">
        <f>IF(I9="","",VLOOKUP(I9,'BASE DONNEES LANCERS'!$J$25:$K$33,2,FALSE))</f>
        <v/>
      </c>
      <c r="J10" s="164" t="str">
        <f>IF(J9="","",VLOOKUP(J9,'BASE DONNEES LANCERS'!$J$25:$K$33,2,FALSE))</f>
        <v/>
      </c>
      <c r="K10" s="164" t="str">
        <f>IF(K9="","",VLOOKUP(K9,'BASE DONNEES LANCERS'!$J$25:$K$33,2,FALSE))</f>
        <v/>
      </c>
      <c r="L10" s="212"/>
      <c r="M10" s="243"/>
      <c r="N10" s="297"/>
      <c r="O10" s="210"/>
      <c r="P10" s="43"/>
      <c r="Q10" s="273"/>
      <c r="R10" s="274"/>
      <c r="S10" s="62" t="str">
        <f>IF(S9="","",VLOOKUP(S9,'BASE DONNEES ROULERS'!$J$13:$K$15,2,FALSE))</f>
        <v/>
      </c>
      <c r="T10" s="288" t="str">
        <f>IF(T9="","",VLOOKUP(T9,'BASE DONNEES ROULERS'!$A$6:$H$110,'BASE DONNEES ROULERS'!$H$2,FALSE))</f>
        <v/>
      </c>
      <c r="U10" s="288"/>
      <c r="V10" s="381" t="str">
        <f>IF(V9="","",VLOOKUP(V9,'BASE DONNEES ROULERS'!$J$6:$K$9,2,FALSE))</f>
        <v/>
      </c>
      <c r="W10" s="382"/>
      <c r="X10" s="61" t="str">
        <f t="shared" ref="X10" si="0">IF(X9="","",0.5)</f>
        <v/>
      </c>
      <c r="Y10" s="61" t="str">
        <f t="shared" ref="Y10" si="1">IF(Y9="","",0.5)</f>
        <v/>
      </c>
      <c r="Z10" s="107" t="str">
        <f t="shared" ref="Z10" si="2">IF(Z9="","",0.5)</f>
        <v/>
      </c>
      <c r="AA10" s="302"/>
      <c r="AB10" s="386"/>
      <c r="AC10" s="371"/>
      <c r="AD10" s="372"/>
      <c r="AE10" s="112"/>
    </row>
    <row r="11" spans="1:31" ht="60" customHeight="1">
      <c r="A11" s="43"/>
      <c r="B11" s="202">
        <v>2</v>
      </c>
      <c r="C11" s="203"/>
      <c r="D11" s="161"/>
      <c r="E11" s="96"/>
      <c r="F11" s="220"/>
      <c r="G11" s="221"/>
      <c r="H11" s="94"/>
      <c r="I11" s="94"/>
      <c r="J11" s="94"/>
      <c r="K11" s="95"/>
      <c r="L11" s="211" t="str">
        <f>IF(F12="?","?",IF(F12="grisé","grisé",IF(F12="","",IF(SUM(D12:K12)&gt;10,10,SUM(D12:K12)))))</f>
        <v/>
      </c>
      <c r="M11" s="293"/>
      <c r="N11" s="294"/>
      <c r="O11" s="208"/>
      <c r="P11" s="43"/>
      <c r="Q11" s="271">
        <v>2</v>
      </c>
      <c r="R11" s="272"/>
      <c r="S11" s="98"/>
      <c r="T11" s="275"/>
      <c r="U11" s="275"/>
      <c r="V11" s="375"/>
      <c r="W11" s="376"/>
      <c r="X11" s="97"/>
      <c r="Y11" s="97"/>
      <c r="Z11" s="106"/>
      <c r="AA11" s="303" t="str">
        <f>IF(T11="","",IF(SUM(S12:Z12)&gt;10,10,SUM(S12:Z12)))</f>
        <v/>
      </c>
      <c r="AB11" s="383"/>
      <c r="AC11" s="367" t="s">
        <v>34</v>
      </c>
      <c r="AD11" s="368"/>
      <c r="AE11" s="112"/>
    </row>
    <row r="12" spans="1:31" ht="60" customHeight="1">
      <c r="A12" s="43"/>
      <c r="B12" s="204"/>
      <c r="C12" s="205"/>
      <c r="D12" s="162"/>
      <c r="E12" s="163" t="str">
        <f>IF(E11="","",VLOOKUP(E11,'BASE DONNEES LANCERS'!$J$12:$K$22,2,FALSE))</f>
        <v/>
      </c>
      <c r="F12" s="189" t="str">
        <f>IF(F11="","",VLOOKUP(F11,'BASE DONNEES LANCERS'!$A$6:$H$59,'BASE DONNEES LANCERS'!$H$2,FALSE))</f>
        <v/>
      </c>
      <c r="G12" s="190"/>
      <c r="H12" s="164" t="str">
        <f>IF(H11="","",VLOOKUP(H11,'BASE DONNEES LANCERS'!$J$25:$K$33,2,FALSE))</f>
        <v/>
      </c>
      <c r="I12" s="164" t="str">
        <f>IF(I11="","",VLOOKUP(I11,'BASE DONNEES LANCERS'!$J$25:$K$33,2,FALSE))</f>
        <v/>
      </c>
      <c r="J12" s="164" t="str">
        <f>IF(J11="","",VLOOKUP(J11,'BASE DONNEES LANCERS'!$J$25:$K$33,2,FALSE))</f>
        <v/>
      </c>
      <c r="K12" s="164" t="str">
        <f>IF(K11="","",VLOOKUP(K11,'BASE DONNEES LANCERS'!$J$25:$K$33,2,FALSE))</f>
        <v/>
      </c>
      <c r="L12" s="212"/>
      <c r="M12" s="284"/>
      <c r="N12" s="285"/>
      <c r="O12" s="209"/>
      <c r="P12" s="43"/>
      <c r="Q12" s="271"/>
      <c r="R12" s="272"/>
      <c r="S12" s="168" t="str">
        <f>IF(S11="","",VLOOKUP(S11,'BASE DONNEES ROULERS'!$J$13:$K$15,2,FALSE))</f>
        <v/>
      </c>
      <c r="T12" s="276" t="str">
        <f>IF(T11="","",VLOOKUP(T11,'BASE DONNEES ROULERS'!$A$6:$H$110,'BASE DONNEES ROULERS'!$H$2,FALSE))</f>
        <v/>
      </c>
      <c r="U12" s="276"/>
      <c r="V12" s="377" t="str">
        <f>IF(V11="","",VLOOKUP(V11,'BASE DONNEES ROULERS'!$J$6:$K$9,2,FALSE))</f>
        <v/>
      </c>
      <c r="W12" s="378"/>
      <c r="X12" s="169" t="str">
        <f t="shared" ref="X12" si="3">IF(X11="","",0.5)</f>
        <v/>
      </c>
      <c r="Y12" s="169" t="str">
        <f t="shared" ref="Y12" si="4">IF(Y11="","",0.5)</f>
        <v/>
      </c>
      <c r="Z12" s="170" t="str">
        <f t="shared" ref="Z12" si="5">IF(Z11="","",0.5)</f>
        <v/>
      </c>
      <c r="AA12" s="304"/>
      <c r="AB12" s="384"/>
      <c r="AC12" s="369"/>
      <c r="AD12" s="370"/>
      <c r="AE12" s="112"/>
    </row>
    <row r="13" spans="1:31" ht="60" customHeight="1">
      <c r="A13" s="43"/>
      <c r="B13" s="204"/>
      <c r="C13" s="205"/>
      <c r="D13" s="157"/>
      <c r="E13" s="158"/>
      <c r="F13" s="191"/>
      <c r="G13" s="192"/>
      <c r="H13" s="159"/>
      <c r="I13" s="159"/>
      <c r="J13" s="159"/>
      <c r="K13" s="160"/>
      <c r="L13" s="213" t="str">
        <f>IF(F14="?","?",IF(F14="grisé","grisé",IF(F14="","",IF(SUM(D14:K14)&gt;10,10,SUM(D14:K14)))))</f>
        <v/>
      </c>
      <c r="M13" s="216"/>
      <c r="N13" s="217"/>
      <c r="O13" s="209"/>
      <c r="P13" s="43"/>
      <c r="Q13" s="271"/>
      <c r="R13" s="272"/>
      <c r="S13" s="165"/>
      <c r="T13" s="277"/>
      <c r="U13" s="277"/>
      <c r="V13" s="379"/>
      <c r="W13" s="380"/>
      <c r="X13" s="166"/>
      <c r="Y13" s="166"/>
      <c r="Z13" s="167"/>
      <c r="AA13" s="301" t="str">
        <f>IF(T13="","",IF(SUM(S14:Z14)&gt;10,10,SUM(S14:Z14)))</f>
        <v/>
      </c>
      <c r="AB13" s="385"/>
      <c r="AC13" s="369"/>
      <c r="AD13" s="370"/>
      <c r="AE13" s="112"/>
    </row>
    <row r="14" spans="1:31" ht="60" customHeight="1" thickBot="1">
      <c r="A14" s="43"/>
      <c r="B14" s="204"/>
      <c r="C14" s="205"/>
      <c r="D14" s="177"/>
      <c r="E14" s="178" t="str">
        <f>IF(E13="","",VLOOKUP(E13,'BASE DONNEES LANCERS'!$J$12:$K$22,2,FALSE))</f>
        <v/>
      </c>
      <c r="F14" s="289" t="str">
        <f>IF(F13="","",VLOOKUP(F13,'BASE DONNEES LANCERS'!$A$6:$H$59,'BASE DONNEES LANCERS'!$H$2,FALSE))</f>
        <v/>
      </c>
      <c r="G14" s="290"/>
      <c r="H14" s="179" t="str">
        <f>IF(H13="","",VLOOKUP(H13,'BASE DONNEES LANCERS'!$J$25:$K$33,2,FALSE))</f>
        <v/>
      </c>
      <c r="I14" s="179" t="str">
        <f>IF(I13="","",VLOOKUP(I13,'BASE DONNEES LANCERS'!$J$25:$K$33,2,FALSE))</f>
        <v/>
      </c>
      <c r="J14" s="179" t="str">
        <f>IF(J13="","",VLOOKUP(J13,'BASE DONNEES LANCERS'!$J$25:$K$33,2,FALSE))</f>
        <v/>
      </c>
      <c r="K14" s="179" t="str">
        <f>IF(K13="","",VLOOKUP(K13,'BASE DONNEES LANCERS'!$J$25:$K$33,2,FALSE))</f>
        <v/>
      </c>
      <c r="L14" s="213"/>
      <c r="M14" s="216"/>
      <c r="N14" s="217"/>
      <c r="O14" s="209"/>
      <c r="P14" s="43"/>
      <c r="Q14" s="271"/>
      <c r="R14" s="272"/>
      <c r="S14" s="62" t="str">
        <f>IF(S13="","",VLOOKUP(S13,'BASE DONNEES ROULERS'!$J$13:$K$15,2,FALSE))</f>
        <v/>
      </c>
      <c r="T14" s="288" t="str">
        <f>IF(T13="","",VLOOKUP(T13,'BASE DONNEES ROULERS'!$A$6:$H$110,'BASE DONNEES ROULERS'!$H$2,FALSE))</f>
        <v/>
      </c>
      <c r="U14" s="288"/>
      <c r="V14" s="381" t="str">
        <f>IF(V13="","",VLOOKUP(V13,'BASE DONNEES ROULERS'!$J$6:$K$9,2,FALSE))</f>
        <v/>
      </c>
      <c r="W14" s="382"/>
      <c r="X14" s="61" t="str">
        <f t="shared" ref="X14" si="6">IF(X13="","",0.5)</f>
        <v/>
      </c>
      <c r="Y14" s="61" t="str">
        <f t="shared" ref="Y14" si="7">IF(Y13="","",0.5)</f>
        <v/>
      </c>
      <c r="Z14" s="107" t="str">
        <f t="shared" ref="Z14" si="8">IF(Z13="","",0.5)</f>
        <v/>
      </c>
      <c r="AA14" s="302"/>
      <c r="AB14" s="386"/>
      <c r="AC14" s="371"/>
      <c r="AD14" s="372"/>
      <c r="AE14" s="112"/>
    </row>
    <row r="15" spans="1:31" ht="60" customHeight="1">
      <c r="A15" s="43"/>
      <c r="B15" s="202">
        <v>3</v>
      </c>
      <c r="C15" s="203"/>
      <c r="D15" s="180"/>
      <c r="E15" s="181"/>
      <c r="F15" s="187"/>
      <c r="G15" s="188"/>
      <c r="H15" s="182"/>
      <c r="I15" s="182"/>
      <c r="J15" s="182"/>
      <c r="K15" s="183"/>
      <c r="L15" s="214" t="str">
        <f>IF(F16="?","?",IF(F16="grisé","grisé",IF(F16="","",IF(SUM(D16:K16)&gt;10,10,SUM(D16:K16)))))</f>
        <v/>
      </c>
      <c r="M15" s="282"/>
      <c r="N15" s="283"/>
      <c r="O15" s="218"/>
      <c r="P15" s="43"/>
      <c r="Q15" s="269">
        <v>3</v>
      </c>
      <c r="R15" s="270"/>
      <c r="S15" s="98"/>
      <c r="T15" s="275"/>
      <c r="U15" s="275"/>
      <c r="V15" s="375"/>
      <c r="W15" s="376"/>
      <c r="X15" s="97"/>
      <c r="Y15" s="97"/>
      <c r="Z15" s="106"/>
      <c r="AA15" s="303" t="str">
        <f>IF(T15="","",IF(SUM(S16:Z16)&gt;10,10,SUM(S16:Z16)))</f>
        <v/>
      </c>
      <c r="AB15" s="383"/>
      <c r="AC15" s="367" t="s">
        <v>34</v>
      </c>
      <c r="AD15" s="368"/>
      <c r="AE15" s="112"/>
    </row>
    <row r="16" spans="1:31" ht="60" customHeight="1">
      <c r="A16" s="43"/>
      <c r="B16" s="204"/>
      <c r="C16" s="205"/>
      <c r="D16" s="162"/>
      <c r="E16" s="163" t="str">
        <f>IF(E15="","",VLOOKUP(E15,'BASE DONNEES LANCERS'!$J$12:$K$22,2,FALSE))</f>
        <v/>
      </c>
      <c r="F16" s="189" t="str">
        <f>IF(F15="","",VLOOKUP(F15,'BASE DONNEES LANCERS'!$A$6:$H$59,'BASE DONNEES LANCERS'!$H$2,FALSE))</f>
        <v/>
      </c>
      <c r="G16" s="190"/>
      <c r="H16" s="164" t="str">
        <f>IF(H15="","",VLOOKUP(H15,'BASE DONNEES LANCERS'!$J$25:$K$33,2,FALSE))</f>
        <v/>
      </c>
      <c r="I16" s="164" t="str">
        <f>IF(I15="","",VLOOKUP(I15,'BASE DONNEES LANCERS'!$J$25:$K$33,2,FALSE))</f>
        <v/>
      </c>
      <c r="J16" s="164" t="str">
        <f>IF(J15="","",VLOOKUP(J15,'BASE DONNEES LANCERS'!$J$25:$K$33,2,FALSE))</f>
        <v/>
      </c>
      <c r="K16" s="164" t="str">
        <f>IF(K15="","",VLOOKUP(K15,'BASE DONNEES LANCERS'!$J$25:$K$33,2,FALSE))</f>
        <v/>
      </c>
      <c r="L16" s="212"/>
      <c r="M16" s="284"/>
      <c r="N16" s="285"/>
      <c r="O16" s="209"/>
      <c r="P16" s="43"/>
      <c r="Q16" s="271"/>
      <c r="R16" s="272"/>
      <c r="S16" s="168" t="str">
        <f>IF(S15="","",VLOOKUP(S15,'BASE DONNEES ROULERS'!$J$13:$K$15,2,FALSE))</f>
        <v/>
      </c>
      <c r="T16" s="276" t="str">
        <f>IF(T15="","",VLOOKUP(T15,'BASE DONNEES ROULERS'!$A$6:$H$110,'BASE DONNEES ROULERS'!$H$2,FALSE))</f>
        <v/>
      </c>
      <c r="U16" s="276"/>
      <c r="V16" s="377" t="str">
        <f>IF(V15="","",VLOOKUP(V15,'BASE DONNEES ROULERS'!$J$6:$K$9,2,FALSE))</f>
        <v/>
      </c>
      <c r="W16" s="378"/>
      <c r="X16" s="169" t="str">
        <f t="shared" ref="X16" si="9">IF(X15="","",0.5)</f>
        <v/>
      </c>
      <c r="Y16" s="169" t="str">
        <f t="shared" ref="Y16" si="10">IF(Y15="","",0.5)</f>
        <v/>
      </c>
      <c r="Z16" s="170" t="str">
        <f t="shared" ref="Z16" si="11">IF(Z15="","",0.5)</f>
        <v/>
      </c>
      <c r="AA16" s="304"/>
      <c r="AB16" s="384"/>
      <c r="AC16" s="369"/>
      <c r="AD16" s="370"/>
      <c r="AE16" s="112"/>
    </row>
    <row r="17" spans="1:31" ht="60" customHeight="1">
      <c r="A17" s="43"/>
      <c r="B17" s="204"/>
      <c r="C17" s="205"/>
      <c r="D17" s="157"/>
      <c r="E17" s="158"/>
      <c r="F17" s="191"/>
      <c r="G17" s="192"/>
      <c r="H17" s="159"/>
      <c r="I17" s="159"/>
      <c r="J17" s="159"/>
      <c r="K17" s="160"/>
      <c r="L17" s="213" t="str">
        <f>IF(F18="?","?",IF(F18="grisé","grisé",IF(F18="","",IF(SUM(D18:K18)&gt;10,10,SUM(D18:K18)))))</f>
        <v/>
      </c>
      <c r="M17" s="216"/>
      <c r="N17" s="217"/>
      <c r="O17" s="209"/>
      <c r="P17" s="43"/>
      <c r="Q17" s="271"/>
      <c r="R17" s="272"/>
      <c r="S17" s="165"/>
      <c r="T17" s="277"/>
      <c r="U17" s="277"/>
      <c r="V17" s="379"/>
      <c r="W17" s="380"/>
      <c r="X17" s="166"/>
      <c r="Y17" s="166"/>
      <c r="Z17" s="167"/>
      <c r="AA17" s="301" t="str">
        <f>IF(T17="","",IF(SUM(S18:Z18)&gt;10,10,SUM(S18:Z18)))</f>
        <v/>
      </c>
      <c r="AB17" s="385"/>
      <c r="AC17" s="369"/>
      <c r="AD17" s="370"/>
      <c r="AE17" s="112"/>
    </row>
    <row r="18" spans="1:31" ht="60" customHeight="1" thickBot="1">
      <c r="A18" s="43"/>
      <c r="B18" s="206"/>
      <c r="C18" s="207"/>
      <c r="D18" s="184"/>
      <c r="E18" s="185" t="str">
        <f>IF(E17="","",VLOOKUP(E17,'BASE DONNEES LANCERS'!$J$12:$K$22,2,FALSE))</f>
        <v/>
      </c>
      <c r="F18" s="193" t="str">
        <f>IF(F17="","",VLOOKUP(F17,'BASE DONNEES LANCERS'!$A$6:$H$59,'BASE DONNEES LANCERS'!$H$2,FALSE))</f>
        <v/>
      </c>
      <c r="G18" s="194"/>
      <c r="H18" s="186" t="str">
        <f>IF(H17="","",VLOOKUP(H17,'BASE DONNEES LANCERS'!$J$25:$K$33,2,FALSE))</f>
        <v/>
      </c>
      <c r="I18" s="186" t="str">
        <f>IF(I17="","",VLOOKUP(I17,'BASE DONNEES LANCERS'!$J$25:$K$33,2,FALSE))</f>
        <v/>
      </c>
      <c r="J18" s="186" t="str">
        <f>IF(J17="","",VLOOKUP(J17,'BASE DONNEES LANCERS'!$J$25:$K$33,2,FALSE))</f>
        <v/>
      </c>
      <c r="K18" s="186" t="str">
        <f>IF(K17="","",VLOOKUP(K17,'BASE DONNEES LANCERS'!$J$25:$K$33,2,FALSE))</f>
        <v/>
      </c>
      <c r="L18" s="215"/>
      <c r="M18" s="305"/>
      <c r="N18" s="306"/>
      <c r="O18" s="219"/>
      <c r="P18" s="43"/>
      <c r="Q18" s="273"/>
      <c r="R18" s="274"/>
      <c r="S18" s="62" t="str">
        <f>IF(S17="","",VLOOKUP(S17,'BASE DONNEES ROULERS'!$J$13:$K$15,2,FALSE))</f>
        <v/>
      </c>
      <c r="T18" s="288" t="str">
        <f>IF(T17="","",VLOOKUP(T17,'BASE DONNEES ROULERS'!$A$6:$H$110,'BASE DONNEES ROULERS'!$H$2,FALSE))</f>
        <v/>
      </c>
      <c r="U18" s="288"/>
      <c r="V18" s="381" t="str">
        <f>IF(V17="","",VLOOKUP(V17,'BASE DONNEES ROULERS'!$J$6:$K$9,2,FALSE))</f>
        <v/>
      </c>
      <c r="W18" s="382"/>
      <c r="X18" s="61" t="str">
        <f t="shared" ref="X18:Z18" si="12">IF(X17="","",0.5)</f>
        <v/>
      </c>
      <c r="Y18" s="61" t="str">
        <f t="shared" si="12"/>
        <v/>
      </c>
      <c r="Z18" s="107" t="str">
        <f t="shared" si="12"/>
        <v/>
      </c>
      <c r="AA18" s="302"/>
      <c r="AB18" s="386"/>
      <c r="AC18" s="371"/>
      <c r="AD18" s="372"/>
      <c r="AE18" s="112"/>
    </row>
    <row r="19" spans="1:31" ht="60" customHeight="1" thickBot="1">
      <c r="A19" s="43"/>
      <c r="B19" s="232" t="s">
        <v>12</v>
      </c>
      <c r="C19" s="233"/>
      <c r="D19" s="233"/>
      <c r="E19" s="233"/>
      <c r="F19" s="233"/>
      <c r="G19" s="233"/>
      <c r="H19" s="233"/>
      <c r="I19" s="233"/>
      <c r="J19" s="234"/>
      <c r="K19" s="243"/>
      <c r="L19" s="244"/>
      <c r="M19" s="244"/>
      <c r="N19" s="244"/>
      <c r="O19" s="245"/>
      <c r="P19" s="43"/>
      <c r="Q19" s="63"/>
      <c r="R19" s="64"/>
      <c r="S19" s="315" t="s">
        <v>23</v>
      </c>
      <c r="T19" s="316"/>
      <c r="U19" s="316"/>
      <c r="V19" s="316"/>
      <c r="W19" s="316"/>
      <c r="X19" s="316"/>
      <c r="Y19" s="316"/>
      <c r="Z19" s="316"/>
      <c r="AA19" s="316"/>
      <c r="AB19" s="316"/>
      <c r="AC19" s="316"/>
      <c r="AD19" s="317"/>
    </row>
    <row r="20" spans="1:31" ht="60" customHeight="1" thickBot="1">
      <c r="A20" s="43"/>
      <c r="B20" s="235" t="s">
        <v>13</v>
      </c>
      <c r="C20" s="236"/>
      <c r="D20" s="236"/>
      <c r="E20" s="236"/>
      <c r="F20" s="236"/>
      <c r="G20" s="237"/>
      <c r="H20" s="323" t="s">
        <v>14</v>
      </c>
      <c r="I20" s="236"/>
      <c r="J20" s="237"/>
      <c r="K20" s="313" t="s">
        <v>15</v>
      </c>
      <c r="L20" s="314"/>
      <c r="M20" s="313" t="s">
        <v>16</v>
      </c>
      <c r="N20" s="314"/>
      <c r="O20" s="65"/>
      <c r="P20" s="43"/>
      <c r="Q20" s="66"/>
      <c r="R20" s="67"/>
      <c r="S20" s="68" t="s">
        <v>7</v>
      </c>
      <c r="T20" s="57" t="s">
        <v>24</v>
      </c>
      <c r="U20" s="57" t="s">
        <v>25</v>
      </c>
      <c r="V20" s="57" t="s">
        <v>26</v>
      </c>
      <c r="W20" s="57" t="s">
        <v>27</v>
      </c>
      <c r="X20" s="57" t="s">
        <v>28</v>
      </c>
      <c r="Y20" s="57" t="s">
        <v>29</v>
      </c>
      <c r="Z20" s="69" t="s">
        <v>30</v>
      </c>
      <c r="AA20" s="69" t="s">
        <v>134</v>
      </c>
      <c r="AB20" s="110" t="s">
        <v>173</v>
      </c>
      <c r="AC20" s="70" t="s">
        <v>31</v>
      </c>
      <c r="AD20" s="71" t="s">
        <v>11</v>
      </c>
    </row>
    <row r="21" spans="1:31" ht="60" customHeight="1" thickBot="1">
      <c r="A21" s="43"/>
      <c r="B21" s="238"/>
      <c r="C21" s="239"/>
      <c r="D21" s="239"/>
      <c r="E21" s="239"/>
      <c r="F21" s="239"/>
      <c r="G21" s="240"/>
      <c r="H21" s="324"/>
      <c r="I21" s="233"/>
      <c r="J21" s="234"/>
      <c r="K21" s="329" t="s">
        <v>157</v>
      </c>
      <c r="L21" s="330"/>
      <c r="M21" s="329" t="s">
        <v>156</v>
      </c>
      <c r="N21" s="330"/>
      <c r="O21" s="72"/>
      <c r="P21" s="43"/>
      <c r="Q21" s="318">
        <v>1</v>
      </c>
      <c r="R21" s="319"/>
      <c r="S21" s="335"/>
      <c r="T21" s="337"/>
      <c r="U21" s="337"/>
      <c r="V21" s="337"/>
      <c r="W21" s="337"/>
      <c r="X21" s="337"/>
      <c r="Y21" s="337"/>
      <c r="Z21" s="340"/>
      <c r="AA21" s="331"/>
      <c r="AB21" s="331"/>
      <c r="AC21" s="325"/>
      <c r="AD21" s="393"/>
    </row>
    <row r="22" spans="1:31" ht="60" customHeight="1" thickBot="1">
      <c r="A22" s="43"/>
      <c r="B22" s="238"/>
      <c r="C22" s="239"/>
      <c r="D22" s="239"/>
      <c r="E22" s="239"/>
      <c r="F22" s="239"/>
      <c r="G22" s="240"/>
      <c r="H22" s="323" t="s">
        <v>140</v>
      </c>
      <c r="I22" s="236"/>
      <c r="J22" s="237"/>
      <c r="K22" s="73" t="s">
        <v>17</v>
      </c>
      <c r="L22" s="73" t="s">
        <v>18</v>
      </c>
      <c r="M22" s="73" t="s">
        <v>19</v>
      </c>
      <c r="N22" s="73" t="s">
        <v>20</v>
      </c>
      <c r="O22" s="74" t="s">
        <v>21</v>
      </c>
      <c r="P22" s="43"/>
      <c r="Q22" s="271"/>
      <c r="R22" s="320"/>
      <c r="S22" s="336"/>
      <c r="T22" s="338"/>
      <c r="U22" s="338"/>
      <c r="V22" s="338"/>
      <c r="W22" s="338"/>
      <c r="X22" s="338"/>
      <c r="Y22" s="338"/>
      <c r="Z22" s="341"/>
      <c r="AA22" s="332"/>
      <c r="AB22" s="332"/>
      <c r="AC22" s="326"/>
      <c r="AD22" s="394"/>
    </row>
    <row r="23" spans="1:31" ht="60" customHeight="1" thickBot="1">
      <c r="A23" s="43"/>
      <c r="B23" s="238"/>
      <c r="C23" s="239"/>
      <c r="D23" s="239"/>
      <c r="E23" s="239"/>
      <c r="F23" s="239"/>
      <c r="G23" s="240"/>
      <c r="H23" s="328"/>
      <c r="I23" s="239"/>
      <c r="J23" s="240"/>
      <c r="K23" s="75" t="s">
        <v>157</v>
      </c>
      <c r="L23" s="75" t="s">
        <v>156</v>
      </c>
      <c r="M23" s="75" t="s">
        <v>158</v>
      </c>
      <c r="N23" s="75" t="s">
        <v>40</v>
      </c>
      <c r="O23" s="76" t="s">
        <v>159</v>
      </c>
      <c r="P23" s="43"/>
      <c r="Q23" s="271"/>
      <c r="R23" s="320"/>
      <c r="S23" s="171" t="str">
        <f>IF(S21="","",VLOOKUP(S21,'BASE DONNEES ROULERS'!$J$13:$K$15,2,FALSE))</f>
        <v/>
      </c>
      <c r="T23" s="172" t="str">
        <f>IF(T21="","",VLOOKUP(T21,'BASE DONNEES ROULERS'!$A$6:$H$110,'BASE DONNEES ROULERS'!$H$2,FALSE))</f>
        <v/>
      </c>
      <c r="U23" s="172" t="str">
        <f>IF(U21="","",VLOOKUP(U21,'BASE DONNEES ROULERS'!$A$6:$H$110,'BASE DONNEES ROULERS'!$H$2,FALSE))</f>
        <v/>
      </c>
      <c r="V23" s="172" t="str">
        <f>IF(V21="","",VLOOKUP(V21,'BASE DONNEES ROULERS'!$A$6:$H$110,'BASE DONNEES ROULERS'!$H$2,FALSE))</f>
        <v/>
      </c>
      <c r="W23" s="172" t="str">
        <f>IF(W21="","",VLOOKUP(W21,'BASE DONNEES ROULERS'!$A$6:$H$110,'BASE DONNEES ROULERS'!$H$2,FALSE))</f>
        <v/>
      </c>
      <c r="X23" s="172" t="str">
        <f>IF(X21="","",VLOOKUP(X21,'BASE DONNEES ROULERS'!$A$6:$H$110,'BASE DONNEES ROULERS'!$H$2,FALSE))</f>
        <v/>
      </c>
      <c r="Y23" s="172" t="str">
        <f>IF(Y21="","",VLOOKUP(Y21,'BASE DONNEES ROULERS'!$A$6:$H$110,'BASE DONNEES ROULERS'!$H$2,FALSE))</f>
        <v/>
      </c>
      <c r="Z23" s="173" t="str">
        <f>IF(Z21="","",VLOOKUP(Z21,'BASE DONNEES ROULERS'!$J$6:$K$9,2,FALSE))</f>
        <v/>
      </c>
      <c r="AA23" s="332"/>
      <c r="AB23" s="332"/>
      <c r="AC23" s="327"/>
      <c r="AD23" s="394"/>
    </row>
    <row r="24" spans="1:31" ht="60" customHeight="1" thickBot="1">
      <c r="A24" s="43"/>
      <c r="B24" s="246" t="s">
        <v>160</v>
      </c>
      <c r="C24" s="247"/>
      <c r="D24" s="247"/>
      <c r="E24" s="247"/>
      <c r="F24" s="247"/>
      <c r="G24" s="247"/>
      <c r="H24" s="247"/>
      <c r="I24" s="247"/>
      <c r="J24" s="248"/>
      <c r="K24" s="249" t="s">
        <v>155</v>
      </c>
      <c r="L24" s="250"/>
      <c r="M24" s="250"/>
      <c r="N24" s="250"/>
      <c r="O24" s="251"/>
      <c r="P24" s="43"/>
      <c r="Q24" s="271"/>
      <c r="R24" s="320"/>
      <c r="S24" s="343"/>
      <c r="T24" s="339"/>
      <c r="U24" s="339"/>
      <c r="V24" s="339"/>
      <c r="W24" s="339"/>
      <c r="X24" s="339"/>
      <c r="Y24" s="339"/>
      <c r="Z24" s="342"/>
      <c r="AA24" s="333"/>
      <c r="AB24" s="333"/>
      <c r="AC24" s="327"/>
      <c r="AD24" s="394"/>
    </row>
    <row r="25" spans="1:31" ht="60" customHeight="1">
      <c r="A25" s="43"/>
      <c r="B25" s="252" t="s">
        <v>137</v>
      </c>
      <c r="C25" s="253"/>
      <c r="D25" s="253"/>
      <c r="E25" s="253"/>
      <c r="F25" s="253"/>
      <c r="G25" s="253"/>
      <c r="H25" s="253"/>
      <c r="I25" s="253"/>
      <c r="J25" s="254"/>
      <c r="K25" s="258"/>
      <c r="L25" s="259"/>
      <c r="M25" s="259"/>
      <c r="N25" s="259"/>
      <c r="O25" s="260"/>
      <c r="P25" s="50"/>
      <c r="Q25" s="271"/>
      <c r="R25" s="320"/>
      <c r="S25" s="336"/>
      <c r="T25" s="338"/>
      <c r="U25" s="338"/>
      <c r="V25" s="338"/>
      <c r="W25" s="338"/>
      <c r="X25" s="338"/>
      <c r="Y25" s="338"/>
      <c r="Z25" s="341"/>
      <c r="AA25" s="332"/>
      <c r="AB25" s="332"/>
      <c r="AC25" s="352"/>
      <c r="AD25" s="394"/>
    </row>
    <row r="26" spans="1:31" ht="60" customHeight="1" thickBot="1">
      <c r="A26" s="43"/>
      <c r="B26" s="255"/>
      <c r="C26" s="256"/>
      <c r="D26" s="256"/>
      <c r="E26" s="256"/>
      <c r="F26" s="256"/>
      <c r="G26" s="256"/>
      <c r="H26" s="256"/>
      <c r="I26" s="256"/>
      <c r="J26" s="257"/>
      <c r="K26" s="261"/>
      <c r="L26" s="262"/>
      <c r="M26" s="262"/>
      <c r="N26" s="262"/>
      <c r="O26" s="263"/>
      <c r="P26" s="50"/>
      <c r="Q26" s="321"/>
      <c r="R26" s="322"/>
      <c r="S26" s="77" t="str">
        <f>IF(S24="","",VLOOKUP(S24,'BASE DONNEES ROULERS'!$J$13:$K$15,2,FALSE))</f>
        <v/>
      </c>
      <c r="T26" s="78" t="str">
        <f>IF(T24="","",VLOOKUP(T24,'BASE DONNEES ROULERS'!$A$6:$H$110,'BASE DONNEES ROULERS'!$H$2,FALSE))</f>
        <v/>
      </c>
      <c r="U26" s="78" t="str">
        <f>IF(U24="","",VLOOKUP(U24,'BASE DONNEES ROULERS'!$A$6:$H$110,'BASE DONNEES ROULERS'!$H$2,FALSE))</f>
        <v/>
      </c>
      <c r="V26" s="78" t="str">
        <f>IF(V24="","",VLOOKUP(V24,'BASE DONNEES ROULERS'!$A$6:$H$110,'BASE DONNEES ROULERS'!$H$2,FALSE))</f>
        <v/>
      </c>
      <c r="W26" s="78" t="str">
        <f>IF(W24="","",VLOOKUP(W24,'BASE DONNEES ROULERS'!$A$6:$H$110,'BASE DONNEES ROULERS'!$H$2,FALSE))</f>
        <v/>
      </c>
      <c r="X26" s="78" t="str">
        <f>IF(X24="","",VLOOKUP(X24,'BASE DONNEES ROULERS'!$A$6:$H$110,'BASE DONNEES ROULERS'!$H$2,FALSE))</f>
        <v/>
      </c>
      <c r="Y26" s="78" t="str">
        <f>IF(Y24="","",VLOOKUP(Y24,'BASE DONNEES ROULERS'!$A$6:$H$110,'BASE DONNEES ROULERS'!$H$2,FALSE))</f>
        <v/>
      </c>
      <c r="Z26" s="79" t="str">
        <f>IF(Z24="","",VLOOKUP(Z24,'BASE DONNEES ROULERS'!$J$6:$K$9,2,FALSE))</f>
        <v/>
      </c>
      <c r="AA26" s="334"/>
      <c r="AB26" s="334"/>
      <c r="AC26" s="353"/>
      <c r="AD26" s="395"/>
    </row>
    <row r="27" spans="1:31" ht="60" customHeight="1">
      <c r="A27" s="43"/>
      <c r="B27" s="80"/>
      <c r="C27" s="80"/>
      <c r="D27" s="81"/>
      <c r="E27" s="310"/>
      <c r="F27" s="310"/>
      <c r="G27" s="82"/>
      <c r="H27" s="82"/>
      <c r="I27" s="82"/>
      <c r="J27" s="81"/>
      <c r="K27" s="80"/>
      <c r="L27" s="310"/>
      <c r="M27" s="310"/>
      <c r="N27" s="80"/>
      <c r="O27" s="43"/>
      <c r="P27" s="50"/>
      <c r="Q27" s="318">
        <v>2</v>
      </c>
      <c r="R27" s="319"/>
      <c r="S27" s="335"/>
      <c r="T27" s="337"/>
      <c r="U27" s="337"/>
      <c r="V27" s="337"/>
      <c r="W27" s="337"/>
      <c r="X27" s="337"/>
      <c r="Y27" s="337"/>
      <c r="Z27" s="340"/>
      <c r="AA27" s="331"/>
      <c r="AB27" s="331"/>
      <c r="AC27" s="364"/>
      <c r="AD27" s="393"/>
    </row>
    <row r="28" spans="1:31" ht="60" customHeight="1">
      <c r="A28" s="43"/>
      <c r="B28" s="230"/>
      <c r="C28" s="230"/>
      <c r="D28" s="83"/>
      <c r="E28" s="312"/>
      <c r="F28" s="312"/>
      <c r="G28" s="83"/>
      <c r="H28" s="83"/>
      <c r="I28" s="83"/>
      <c r="J28" s="83"/>
      <c r="K28" s="230"/>
      <c r="L28" s="309"/>
      <c r="M28" s="309"/>
      <c r="N28" s="84"/>
      <c r="O28" s="43"/>
      <c r="P28" s="85"/>
      <c r="Q28" s="271"/>
      <c r="R28" s="320"/>
      <c r="S28" s="336"/>
      <c r="T28" s="338"/>
      <c r="U28" s="338"/>
      <c r="V28" s="338"/>
      <c r="W28" s="338"/>
      <c r="X28" s="338"/>
      <c r="Y28" s="338"/>
      <c r="Z28" s="341"/>
      <c r="AA28" s="332"/>
      <c r="AB28" s="332"/>
      <c r="AC28" s="352"/>
      <c r="AD28" s="394"/>
    </row>
    <row r="29" spans="1:31" ht="60" customHeight="1">
      <c r="A29" s="43"/>
      <c r="B29" s="230"/>
      <c r="C29" s="230"/>
      <c r="D29" s="86"/>
      <c r="E29" s="311"/>
      <c r="F29" s="311"/>
      <c r="G29" s="86"/>
      <c r="H29" s="86"/>
      <c r="I29" s="86"/>
      <c r="J29" s="86"/>
      <c r="K29" s="231"/>
      <c r="L29" s="309"/>
      <c r="M29" s="309"/>
      <c r="N29" s="84"/>
      <c r="O29" s="43"/>
      <c r="P29" s="85"/>
      <c r="Q29" s="271"/>
      <c r="R29" s="320"/>
      <c r="S29" s="171" t="str">
        <f>IF(S27="","",VLOOKUP(S27,'BASE DONNEES ROULERS'!$J$13:$K$15,2,FALSE))</f>
        <v/>
      </c>
      <c r="T29" s="172" t="str">
        <f>IF(T27="","",VLOOKUP(T27,'BASE DONNEES ROULERS'!$A$6:$H$110,'BASE DONNEES ROULERS'!$H$2,FALSE))</f>
        <v/>
      </c>
      <c r="U29" s="172" t="str">
        <f>IF(U27="","",VLOOKUP(U27,'BASE DONNEES ROULERS'!$A$6:$H$110,'BASE DONNEES ROULERS'!$H$2,FALSE))</f>
        <v/>
      </c>
      <c r="V29" s="172" t="str">
        <f>IF(V27="","",VLOOKUP(V27,'BASE DONNEES ROULERS'!$A$6:$H$110,'BASE DONNEES ROULERS'!$H$2,FALSE))</f>
        <v/>
      </c>
      <c r="W29" s="172" t="str">
        <f>IF(W27="","",VLOOKUP(W27,'BASE DONNEES ROULERS'!$A$6:$H$110,'BASE DONNEES ROULERS'!$H$2,FALSE))</f>
        <v/>
      </c>
      <c r="X29" s="172" t="str">
        <f>IF(X27="","",VLOOKUP(X27,'BASE DONNEES ROULERS'!$A$6:$H$110,'BASE DONNEES ROULERS'!$H$2,FALSE))</f>
        <v/>
      </c>
      <c r="Y29" s="172" t="str">
        <f>IF(Y27="","",VLOOKUP(Y27,'BASE DONNEES ROULERS'!$A$6:$H$110,'BASE DONNEES ROULERS'!$H$2,FALSE))</f>
        <v/>
      </c>
      <c r="Z29" s="173" t="str">
        <f>IF(Z27="","",VLOOKUP(Z27,'BASE DONNEES ROULERS'!$J$6:$K$9,2,FALSE))</f>
        <v/>
      </c>
      <c r="AA29" s="332"/>
      <c r="AB29" s="332"/>
      <c r="AC29" s="352"/>
      <c r="AD29" s="394"/>
    </row>
    <row r="30" spans="1:31" ht="60" customHeight="1">
      <c r="A30" s="43"/>
      <c r="B30" s="230"/>
      <c r="C30" s="230"/>
      <c r="D30" s="83"/>
      <c r="E30" s="312"/>
      <c r="F30" s="312"/>
      <c r="G30" s="83"/>
      <c r="H30" s="83"/>
      <c r="I30" s="83"/>
      <c r="J30" s="83"/>
      <c r="K30" s="230"/>
      <c r="L30" s="309"/>
      <c r="M30" s="309"/>
      <c r="N30" s="80"/>
      <c r="O30" s="43"/>
      <c r="P30" s="85"/>
      <c r="Q30" s="271"/>
      <c r="R30" s="320"/>
      <c r="S30" s="343"/>
      <c r="T30" s="339"/>
      <c r="U30" s="339"/>
      <c r="V30" s="339"/>
      <c r="W30" s="339"/>
      <c r="X30" s="339"/>
      <c r="Y30" s="339"/>
      <c r="Z30" s="342"/>
      <c r="AA30" s="333"/>
      <c r="AB30" s="333"/>
      <c r="AC30" s="327"/>
      <c r="AD30" s="394"/>
    </row>
    <row r="31" spans="1:31" ht="60" customHeight="1">
      <c r="A31" s="43"/>
      <c r="B31" s="230"/>
      <c r="C31" s="230"/>
      <c r="D31" s="86"/>
      <c r="E31" s="311"/>
      <c r="F31" s="311"/>
      <c r="G31" s="86"/>
      <c r="H31" s="86"/>
      <c r="I31" s="86"/>
      <c r="J31" s="86"/>
      <c r="K31" s="231"/>
      <c r="L31" s="309"/>
      <c r="M31" s="309"/>
      <c r="N31" s="84"/>
      <c r="O31" s="43"/>
      <c r="P31" s="85"/>
      <c r="Q31" s="271"/>
      <c r="R31" s="320"/>
      <c r="S31" s="336"/>
      <c r="T31" s="338"/>
      <c r="U31" s="338"/>
      <c r="V31" s="338"/>
      <c r="W31" s="338"/>
      <c r="X31" s="338"/>
      <c r="Y31" s="338"/>
      <c r="Z31" s="341"/>
      <c r="AA31" s="332"/>
      <c r="AB31" s="332"/>
      <c r="AC31" s="352"/>
      <c r="AD31" s="394"/>
    </row>
    <row r="32" spans="1:31" ht="60" customHeight="1" thickBot="1">
      <c r="A32" s="43"/>
      <c r="B32" s="230"/>
      <c r="C32" s="230"/>
      <c r="D32" s="83"/>
      <c r="E32" s="312"/>
      <c r="F32" s="312"/>
      <c r="G32" s="83"/>
      <c r="H32" s="83"/>
      <c r="I32" s="83"/>
      <c r="J32" s="83"/>
      <c r="K32" s="87"/>
      <c r="L32" s="309"/>
      <c r="M32" s="309"/>
      <c r="N32" s="84"/>
      <c r="O32" s="43"/>
      <c r="P32" s="85"/>
      <c r="Q32" s="271"/>
      <c r="R32" s="320"/>
      <c r="S32" s="77" t="str">
        <f>IF(S30="","",VLOOKUP(S30,'BASE DONNEES ROULERS'!$J$13:$K$15,2,FALSE))</f>
        <v/>
      </c>
      <c r="T32" s="78" t="str">
        <f>IF(T30="","",VLOOKUP(T30,'BASE DONNEES ROULERS'!$A$6:$H$110,'BASE DONNEES ROULERS'!$H$2,FALSE))</f>
        <v/>
      </c>
      <c r="U32" s="78" t="str">
        <f>IF(U30="","",VLOOKUP(U30,'BASE DONNEES ROULERS'!$A$6:$H$110,'BASE DONNEES ROULERS'!$H$2,FALSE))</f>
        <v/>
      </c>
      <c r="V32" s="78" t="str">
        <f>IF(V30="","",VLOOKUP(V30,'BASE DONNEES ROULERS'!$A$6:$H$110,'BASE DONNEES ROULERS'!$H$2,FALSE))</f>
        <v/>
      </c>
      <c r="W32" s="78" t="str">
        <f>IF(W30="","",VLOOKUP(W30,'BASE DONNEES ROULERS'!$A$6:$H$110,'BASE DONNEES ROULERS'!$H$2,FALSE))</f>
        <v/>
      </c>
      <c r="X32" s="78" t="str">
        <f>IF(X30="","",VLOOKUP(X30,'BASE DONNEES ROULERS'!$A$6:$H$110,'BASE DONNEES ROULERS'!$H$2,FALSE))</f>
        <v/>
      </c>
      <c r="Y32" s="78" t="str">
        <f>IF(Y30="","",VLOOKUP(Y30,'BASE DONNEES ROULERS'!$A$6:$H$110,'BASE DONNEES ROULERS'!$H$2,FALSE))</f>
        <v/>
      </c>
      <c r="Z32" s="109" t="str">
        <f>IF(Z30="","",VLOOKUP(Z30,'BASE DONNEES ROULERS'!$J$6:$K$9,2,FALSE))</f>
        <v/>
      </c>
      <c r="AA32" s="334"/>
      <c r="AB32" s="334"/>
      <c r="AC32" s="353"/>
      <c r="AD32" s="395"/>
    </row>
    <row r="33" spans="1:30" ht="60" customHeight="1">
      <c r="A33" s="43"/>
      <c r="B33" s="80"/>
      <c r="C33" s="80"/>
      <c r="D33" s="81"/>
      <c r="E33" s="310"/>
      <c r="F33" s="310"/>
      <c r="G33" s="82"/>
      <c r="H33" s="82"/>
      <c r="I33" s="82"/>
      <c r="J33" s="81"/>
      <c r="K33" s="80"/>
      <c r="L33" s="310"/>
      <c r="M33" s="310"/>
      <c r="N33" s="80"/>
      <c r="O33" s="43"/>
      <c r="P33" s="50"/>
      <c r="Q33" s="318">
        <v>3</v>
      </c>
      <c r="R33" s="319"/>
      <c r="S33" s="335"/>
      <c r="T33" s="337"/>
      <c r="U33" s="337"/>
      <c r="V33" s="337"/>
      <c r="W33" s="337"/>
      <c r="X33" s="337"/>
      <c r="Y33" s="337"/>
      <c r="Z33" s="340" t="s">
        <v>78</v>
      </c>
      <c r="AA33" s="331"/>
      <c r="AB33" s="331"/>
      <c r="AC33" s="364"/>
      <c r="AD33" s="393"/>
    </row>
    <row r="34" spans="1:30" ht="60" customHeight="1">
      <c r="A34" s="43"/>
      <c r="B34" s="230"/>
      <c r="C34" s="230"/>
      <c r="D34" s="83"/>
      <c r="E34" s="312"/>
      <c r="F34" s="312"/>
      <c r="G34" s="83"/>
      <c r="H34" s="83"/>
      <c r="I34" s="83"/>
      <c r="J34" s="83"/>
      <c r="K34" s="230"/>
      <c r="L34" s="309"/>
      <c r="M34" s="309"/>
      <c r="N34" s="84"/>
      <c r="O34" s="43"/>
      <c r="P34" s="85"/>
      <c r="Q34" s="271"/>
      <c r="R34" s="320"/>
      <c r="S34" s="336"/>
      <c r="T34" s="338"/>
      <c r="U34" s="338"/>
      <c r="V34" s="338"/>
      <c r="W34" s="338"/>
      <c r="X34" s="338"/>
      <c r="Y34" s="338"/>
      <c r="Z34" s="341"/>
      <c r="AA34" s="332"/>
      <c r="AB34" s="332"/>
      <c r="AC34" s="352"/>
      <c r="AD34" s="394"/>
    </row>
    <row r="35" spans="1:30" ht="60" customHeight="1">
      <c r="A35" s="43"/>
      <c r="B35" s="230"/>
      <c r="C35" s="230"/>
      <c r="D35" s="86"/>
      <c r="E35" s="311"/>
      <c r="F35" s="311"/>
      <c r="G35" s="86"/>
      <c r="H35" s="86"/>
      <c r="I35" s="86"/>
      <c r="J35" s="86"/>
      <c r="K35" s="231"/>
      <c r="L35" s="309"/>
      <c r="M35" s="309"/>
      <c r="N35" s="84"/>
      <c r="O35" s="43"/>
      <c r="P35" s="85"/>
      <c r="Q35" s="271"/>
      <c r="R35" s="320"/>
      <c r="S35" s="171" t="str">
        <f>IF(S33="","",VLOOKUP(S33,'BASE DONNEES ROULERS'!$J$13:$K$15,2,FALSE))</f>
        <v/>
      </c>
      <c r="T35" s="172" t="str">
        <f>IF(T33="","",VLOOKUP(T33,'BASE DONNEES ROULERS'!$A$6:$H$110,'BASE DONNEES ROULERS'!$H$2,FALSE))</f>
        <v/>
      </c>
      <c r="U35" s="172" t="str">
        <f>IF(U33="","",VLOOKUP(U33,'BASE DONNEES ROULERS'!$A$6:$H$110,'BASE DONNEES ROULERS'!$H$2,FALSE))</f>
        <v/>
      </c>
      <c r="V35" s="172" t="str">
        <f>IF(V33="","",VLOOKUP(V33,'BASE DONNEES ROULERS'!$A$6:$H$110,'BASE DONNEES ROULERS'!$H$2,FALSE))</f>
        <v/>
      </c>
      <c r="W35" s="172" t="str">
        <f>IF(W33="","",VLOOKUP(W33,'BASE DONNEES ROULERS'!$A$6:$H$110,'BASE DONNEES ROULERS'!$H$2,FALSE))</f>
        <v/>
      </c>
      <c r="X35" s="172" t="str">
        <f>IF(X33="","",VLOOKUP(X33,'BASE DONNEES ROULERS'!$A$6:$H$110,'BASE DONNEES ROULERS'!$H$2,FALSE))</f>
        <v/>
      </c>
      <c r="Y35" s="172" t="str">
        <f>IF(Y33="","",VLOOKUP(Y33,'BASE DONNEES ROULERS'!$A$6:$H$110,'BASE DONNEES ROULERS'!$H$2,FALSE))</f>
        <v/>
      </c>
      <c r="Z35" s="173">
        <f>IF(Z33="","",VLOOKUP(Z33,'BASE DONNEES ROULERS'!$J$6:$K$9,2,FALSE))</f>
        <v>2</v>
      </c>
      <c r="AA35" s="332"/>
      <c r="AB35" s="332"/>
      <c r="AC35" s="352"/>
      <c r="AD35" s="394"/>
    </row>
    <row r="36" spans="1:30" ht="60" customHeight="1">
      <c r="A36" s="43"/>
      <c r="B36" s="230"/>
      <c r="C36" s="230"/>
      <c r="D36" s="83"/>
      <c r="E36" s="312"/>
      <c r="F36" s="312"/>
      <c r="G36" s="83"/>
      <c r="H36" s="83"/>
      <c r="I36" s="83"/>
      <c r="J36" s="83"/>
      <c r="K36" s="230"/>
      <c r="L36" s="309"/>
      <c r="M36" s="309"/>
      <c r="N36" s="80"/>
      <c r="O36" s="43"/>
      <c r="P36" s="85"/>
      <c r="Q36" s="271"/>
      <c r="R36" s="320"/>
      <c r="S36" s="343"/>
      <c r="T36" s="339"/>
      <c r="U36" s="339"/>
      <c r="V36" s="339"/>
      <c r="W36" s="339"/>
      <c r="X36" s="339"/>
      <c r="Y36" s="339"/>
      <c r="Z36" s="342"/>
      <c r="AA36" s="333"/>
      <c r="AB36" s="333"/>
      <c r="AC36" s="327"/>
      <c r="AD36" s="394"/>
    </row>
    <row r="37" spans="1:30" ht="60" customHeight="1">
      <c r="A37" s="43"/>
      <c r="B37" s="230"/>
      <c r="C37" s="230"/>
      <c r="D37" s="86"/>
      <c r="E37" s="311"/>
      <c r="F37" s="311"/>
      <c r="G37" s="86"/>
      <c r="H37" s="86"/>
      <c r="I37" s="86"/>
      <c r="J37" s="86"/>
      <c r="K37" s="231"/>
      <c r="L37" s="309"/>
      <c r="M37" s="309"/>
      <c r="N37" s="84"/>
      <c r="O37" s="43"/>
      <c r="P37" s="85"/>
      <c r="Q37" s="271"/>
      <c r="R37" s="320"/>
      <c r="S37" s="336"/>
      <c r="T37" s="338"/>
      <c r="U37" s="338"/>
      <c r="V37" s="338"/>
      <c r="W37" s="338"/>
      <c r="X37" s="338"/>
      <c r="Y37" s="338"/>
      <c r="Z37" s="341"/>
      <c r="AA37" s="332"/>
      <c r="AB37" s="332"/>
      <c r="AC37" s="352"/>
      <c r="AD37" s="394"/>
    </row>
    <row r="38" spans="1:30" ht="60" customHeight="1" thickBot="1">
      <c r="A38" s="43"/>
      <c r="B38" s="230"/>
      <c r="C38" s="230"/>
      <c r="D38" s="83"/>
      <c r="E38" s="312"/>
      <c r="F38" s="312"/>
      <c r="G38" s="83"/>
      <c r="H38" s="83"/>
      <c r="I38" s="83"/>
      <c r="J38" s="83"/>
      <c r="K38" s="87"/>
      <c r="L38" s="309"/>
      <c r="M38" s="309"/>
      <c r="N38" s="84"/>
      <c r="O38" s="43"/>
      <c r="P38" s="85"/>
      <c r="Q38" s="271"/>
      <c r="R38" s="320"/>
      <c r="S38" s="77" t="str">
        <f>IF(S36="","",VLOOKUP(S36,'BASE DONNEES ROULERS'!$J$13:$K$15,2,FALSE))</f>
        <v/>
      </c>
      <c r="T38" s="78" t="str">
        <f>IF(T36="","",VLOOKUP(T36,'BASE DONNEES ROULERS'!$A$6:$H$110,'BASE DONNEES ROULERS'!$H$2,FALSE))</f>
        <v/>
      </c>
      <c r="U38" s="78" t="str">
        <f>IF(U36="","",VLOOKUP(U36,'BASE DONNEES ROULERS'!$A$6:$H$110,'BASE DONNEES ROULERS'!$H$2,FALSE))</f>
        <v/>
      </c>
      <c r="V38" s="78" t="str">
        <f>IF(V36="","",VLOOKUP(V36,'BASE DONNEES ROULERS'!$A$6:$H$110,'BASE DONNEES ROULERS'!$H$2,FALSE))</f>
        <v/>
      </c>
      <c r="W38" s="78" t="str">
        <f>IF(W36="","",VLOOKUP(W36,'BASE DONNEES ROULERS'!$A$6:$H$110,'BASE DONNEES ROULERS'!$H$2,FALSE))</f>
        <v/>
      </c>
      <c r="X38" s="78" t="str">
        <f>IF(X36="","",VLOOKUP(X36,'BASE DONNEES ROULERS'!$A$6:$H$110,'BASE DONNEES ROULERS'!$H$2,FALSE))</f>
        <v/>
      </c>
      <c r="Y38" s="78" t="str">
        <f>IF(Y36="","",VLOOKUP(Y36,'BASE DONNEES ROULERS'!$A$6:$H$110,'BASE DONNEES ROULERS'!$H$2,FALSE))</f>
        <v/>
      </c>
      <c r="Z38" s="109" t="str">
        <f>IF(Z36="","",VLOOKUP(Z36,'BASE DONNEES ROULERS'!$J$6:$K$9,2,FALSE))</f>
        <v/>
      </c>
      <c r="AA38" s="334"/>
      <c r="AB38" s="334"/>
      <c r="AC38" s="353"/>
      <c r="AD38" s="395"/>
    </row>
    <row r="39" spans="1:30" ht="60" customHeight="1" thickBot="1">
      <c r="A39" s="43"/>
      <c r="B39" s="230"/>
      <c r="C39" s="230"/>
      <c r="D39" s="86"/>
      <c r="E39" s="311"/>
      <c r="F39" s="311"/>
      <c r="G39" s="86"/>
      <c r="H39" s="86"/>
      <c r="I39" s="86"/>
      <c r="J39" s="86"/>
      <c r="K39" s="88"/>
      <c r="L39" s="309"/>
      <c r="M39" s="309"/>
      <c r="N39" s="84"/>
      <c r="O39" s="43"/>
      <c r="P39" s="85"/>
      <c r="Q39" s="349" t="s">
        <v>35</v>
      </c>
      <c r="R39" s="350"/>
      <c r="S39" s="350"/>
      <c r="T39" s="350"/>
      <c r="U39" s="350"/>
      <c r="V39" s="350"/>
      <c r="W39" s="350"/>
      <c r="X39" s="350"/>
      <c r="Y39" s="350"/>
      <c r="Z39" s="351"/>
      <c r="AA39" s="359"/>
      <c r="AB39" s="360"/>
      <c r="AC39" s="360"/>
      <c r="AD39" s="361"/>
    </row>
    <row r="40" spans="1:30" ht="60" customHeight="1" thickBot="1">
      <c r="A40" s="43"/>
      <c r="B40" s="230"/>
      <c r="C40" s="230"/>
      <c r="D40" s="83"/>
      <c r="E40" s="312"/>
      <c r="F40" s="312"/>
      <c r="G40" s="83"/>
      <c r="H40" s="83"/>
      <c r="I40" s="83"/>
      <c r="J40" s="83"/>
      <c r="K40" s="230"/>
      <c r="L40" s="309"/>
      <c r="M40" s="309"/>
      <c r="N40" s="84"/>
      <c r="O40" s="43"/>
      <c r="P40" s="85"/>
      <c r="Q40" s="238" t="s">
        <v>36</v>
      </c>
      <c r="R40" s="239"/>
      <c r="S40" s="239"/>
      <c r="T40" s="239"/>
      <c r="U40" s="239"/>
      <c r="V40" s="239"/>
      <c r="W40" s="239"/>
      <c r="X40" s="348"/>
      <c r="Y40" s="346" t="s">
        <v>151</v>
      </c>
      <c r="Z40" s="347"/>
      <c r="AA40" s="362" t="s">
        <v>37</v>
      </c>
      <c r="AB40" s="363"/>
      <c r="AC40" s="387" t="s">
        <v>38</v>
      </c>
      <c r="AD40" s="388"/>
    </row>
    <row r="41" spans="1:30" ht="60" customHeight="1" thickBot="1">
      <c r="A41" s="43"/>
      <c r="B41" s="230"/>
      <c r="C41" s="230"/>
      <c r="D41" s="86"/>
      <c r="E41" s="311"/>
      <c r="F41" s="311"/>
      <c r="G41" s="86"/>
      <c r="H41" s="86"/>
      <c r="I41" s="86"/>
      <c r="J41" s="86"/>
      <c r="K41" s="231"/>
      <c r="L41" s="309"/>
      <c r="M41" s="309"/>
      <c r="N41" s="84"/>
      <c r="O41" s="43"/>
      <c r="P41" s="85"/>
      <c r="Q41" s="255"/>
      <c r="R41" s="256"/>
      <c r="S41" s="256"/>
      <c r="T41" s="256"/>
      <c r="U41" s="256"/>
      <c r="V41" s="256"/>
      <c r="W41" s="256"/>
      <c r="X41" s="257"/>
      <c r="Y41" s="344" t="s">
        <v>39</v>
      </c>
      <c r="Z41" s="345"/>
      <c r="AA41" s="389" t="s">
        <v>40</v>
      </c>
      <c r="AB41" s="390"/>
      <c r="AC41" s="391" t="s">
        <v>41</v>
      </c>
      <c r="AD41" s="392"/>
    </row>
    <row r="42" spans="1:30" ht="60" customHeight="1" thickBot="1">
      <c r="A42" s="43"/>
      <c r="B42" s="230"/>
      <c r="C42" s="230"/>
      <c r="D42" s="83"/>
      <c r="E42" s="312"/>
      <c r="F42" s="312"/>
      <c r="G42" s="83"/>
      <c r="H42" s="83"/>
      <c r="I42" s="83"/>
      <c r="J42" s="83"/>
      <c r="K42" s="230"/>
      <c r="L42" s="309"/>
      <c r="M42" s="309"/>
      <c r="N42" s="84"/>
      <c r="O42" s="43"/>
      <c r="P42" s="85"/>
      <c r="Q42" s="354" t="s">
        <v>161</v>
      </c>
      <c r="R42" s="355"/>
      <c r="S42" s="355"/>
      <c r="T42" s="355"/>
      <c r="U42" s="355"/>
      <c r="V42" s="355"/>
      <c r="W42" s="355"/>
      <c r="X42" s="355"/>
      <c r="Y42" s="355"/>
      <c r="Z42" s="104"/>
      <c r="AA42" s="356" t="s">
        <v>155</v>
      </c>
      <c r="AB42" s="357"/>
      <c r="AC42" s="357"/>
      <c r="AD42" s="358"/>
    </row>
    <row r="43" spans="1:30" ht="60" customHeight="1">
      <c r="A43" s="43"/>
      <c r="B43" s="230"/>
      <c r="C43" s="230"/>
      <c r="D43" s="86"/>
      <c r="E43" s="311"/>
      <c r="F43" s="311"/>
      <c r="G43" s="86"/>
      <c r="H43" s="86"/>
      <c r="I43" s="86"/>
      <c r="J43" s="86"/>
      <c r="K43" s="231"/>
      <c r="L43" s="309"/>
      <c r="M43" s="309"/>
      <c r="N43" s="84"/>
      <c r="O43" s="43"/>
      <c r="P43" s="85"/>
      <c r="Q43" s="252" t="s">
        <v>138</v>
      </c>
      <c r="R43" s="253"/>
      <c r="S43" s="253"/>
      <c r="T43" s="253"/>
      <c r="U43" s="253"/>
      <c r="V43" s="253"/>
      <c r="W43" s="253"/>
      <c r="X43" s="253"/>
      <c r="Y43" s="253"/>
      <c r="Z43" s="254"/>
      <c r="AA43" s="258"/>
      <c r="AB43" s="259"/>
      <c r="AC43" s="259"/>
      <c r="AD43" s="260"/>
    </row>
    <row r="44" spans="1:30" ht="60" customHeight="1" thickBot="1">
      <c r="A44" s="43"/>
      <c r="B44" s="80"/>
      <c r="C44" s="80"/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43"/>
      <c r="P44" s="43"/>
      <c r="Q44" s="255"/>
      <c r="R44" s="256"/>
      <c r="S44" s="256"/>
      <c r="T44" s="256"/>
      <c r="U44" s="256"/>
      <c r="V44" s="256"/>
      <c r="W44" s="256"/>
      <c r="X44" s="256"/>
      <c r="Y44" s="256"/>
      <c r="Z44" s="257"/>
      <c r="AA44" s="261"/>
      <c r="AB44" s="262"/>
      <c r="AC44" s="262"/>
      <c r="AD44" s="263"/>
    </row>
    <row r="45" spans="1:30" ht="33" customHeight="1">
      <c r="A45" s="43"/>
      <c r="B45" s="89"/>
      <c r="C45" s="89"/>
      <c r="D45" s="81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43"/>
      <c r="P45" s="43"/>
      <c r="Q45" s="43"/>
      <c r="R45" s="90"/>
      <c r="S45" s="90"/>
      <c r="T45" s="90"/>
      <c r="U45" s="90"/>
      <c r="V45" s="50"/>
    </row>
    <row r="46" spans="1:30" ht="33" customHeight="1">
      <c r="A46" s="43"/>
      <c r="B46" s="230"/>
      <c r="C46" s="230"/>
      <c r="D46" s="308"/>
      <c r="E46" s="308"/>
      <c r="F46" s="308"/>
      <c r="G46" s="308"/>
      <c r="H46" s="308"/>
      <c r="I46" s="308"/>
      <c r="J46" s="308"/>
      <c r="K46" s="308"/>
      <c r="L46" s="231"/>
      <c r="M46" s="231"/>
      <c r="N46" s="231"/>
      <c r="O46" s="43"/>
      <c r="P46" s="43"/>
      <c r="Q46" s="43"/>
      <c r="R46" s="90"/>
      <c r="S46" s="90"/>
      <c r="T46" s="90"/>
      <c r="U46" s="90"/>
      <c r="V46" s="50"/>
      <c r="W46" s="50"/>
    </row>
    <row r="47" spans="1:30" ht="33" customHeight="1">
      <c r="A47" s="43"/>
      <c r="B47" s="230"/>
      <c r="C47" s="230"/>
      <c r="D47" s="308"/>
      <c r="E47" s="308"/>
      <c r="F47" s="308"/>
      <c r="G47" s="308"/>
      <c r="H47" s="308"/>
      <c r="I47" s="308"/>
      <c r="J47" s="308"/>
      <c r="K47" s="308"/>
      <c r="L47" s="231"/>
      <c r="M47" s="231"/>
      <c r="N47" s="231"/>
      <c r="O47" s="43"/>
      <c r="P47" s="43"/>
      <c r="Q47" s="43"/>
      <c r="R47" s="90"/>
      <c r="S47" s="90"/>
      <c r="T47" s="90"/>
      <c r="U47" s="90"/>
      <c r="V47" s="50"/>
      <c r="W47" s="50"/>
    </row>
    <row r="48" spans="1:30" ht="33" customHeight="1">
      <c r="A48" s="43"/>
      <c r="B48" s="230"/>
      <c r="C48" s="230"/>
      <c r="D48" s="86"/>
      <c r="E48" s="91"/>
      <c r="F48" s="91"/>
      <c r="G48" s="91"/>
      <c r="H48" s="91"/>
      <c r="I48" s="91"/>
      <c r="J48" s="91"/>
      <c r="K48" s="86"/>
      <c r="L48" s="231"/>
      <c r="M48" s="231"/>
      <c r="N48" s="231"/>
      <c r="O48" s="43"/>
      <c r="P48" s="43"/>
      <c r="Q48" s="43"/>
      <c r="R48" s="90"/>
      <c r="S48" s="90"/>
      <c r="T48" s="90"/>
      <c r="U48" s="90"/>
      <c r="V48" s="50"/>
      <c r="W48" s="50"/>
    </row>
    <row r="49" spans="1:23" ht="33" customHeight="1">
      <c r="A49" s="43"/>
      <c r="B49" s="230"/>
      <c r="C49" s="230"/>
      <c r="D49" s="308"/>
      <c r="E49" s="308"/>
      <c r="F49" s="308"/>
      <c r="G49" s="308"/>
      <c r="H49" s="308"/>
      <c r="I49" s="308"/>
      <c r="J49" s="308"/>
      <c r="K49" s="308"/>
      <c r="L49" s="231"/>
      <c r="M49" s="231"/>
      <c r="N49" s="231"/>
      <c r="O49" s="43"/>
      <c r="P49" s="43"/>
      <c r="Q49" s="43"/>
      <c r="R49" s="90"/>
      <c r="S49" s="90"/>
      <c r="T49" s="90"/>
      <c r="U49" s="90"/>
      <c r="V49" s="50"/>
      <c r="W49" s="50"/>
    </row>
    <row r="50" spans="1:23" ht="33" customHeight="1">
      <c r="A50" s="43"/>
      <c r="B50" s="230"/>
      <c r="C50" s="230"/>
      <c r="D50" s="308"/>
      <c r="E50" s="308"/>
      <c r="F50" s="308"/>
      <c r="G50" s="308"/>
      <c r="H50" s="308"/>
      <c r="I50" s="308"/>
      <c r="J50" s="308"/>
      <c r="K50" s="308"/>
      <c r="L50" s="231"/>
      <c r="M50" s="231"/>
      <c r="N50" s="231"/>
      <c r="O50" s="43"/>
      <c r="P50" s="43"/>
      <c r="Q50" s="43"/>
      <c r="R50" s="90"/>
      <c r="S50" s="90"/>
      <c r="T50" s="90"/>
      <c r="U50" s="90"/>
      <c r="V50" s="50"/>
      <c r="W50" s="50"/>
    </row>
    <row r="51" spans="1:23" ht="33" customHeight="1">
      <c r="A51" s="43"/>
      <c r="B51" s="230"/>
      <c r="C51" s="230"/>
      <c r="D51" s="86"/>
      <c r="E51" s="91"/>
      <c r="F51" s="91"/>
      <c r="G51" s="91"/>
      <c r="H51" s="91"/>
      <c r="I51" s="91"/>
      <c r="J51" s="91"/>
      <c r="K51" s="86"/>
      <c r="L51" s="231"/>
      <c r="M51" s="231"/>
      <c r="N51" s="231"/>
      <c r="O51" s="43"/>
      <c r="P51" s="43"/>
      <c r="Q51" s="43"/>
      <c r="R51" s="43"/>
      <c r="S51" s="43"/>
      <c r="T51" s="43"/>
      <c r="U51" s="43"/>
      <c r="V51" s="50"/>
      <c r="W51" s="50"/>
    </row>
    <row r="52" spans="1:23" ht="33" customHeight="1">
      <c r="A52" s="43"/>
      <c r="B52" s="230"/>
      <c r="C52" s="230"/>
      <c r="D52" s="308"/>
      <c r="E52" s="308"/>
      <c r="F52" s="308"/>
      <c r="G52" s="308"/>
      <c r="H52" s="308"/>
      <c r="I52" s="308"/>
      <c r="J52" s="308"/>
      <c r="K52" s="308"/>
      <c r="L52" s="231"/>
      <c r="M52" s="231"/>
      <c r="N52" s="231"/>
      <c r="O52" s="43"/>
      <c r="P52" s="43"/>
      <c r="Q52" s="43"/>
      <c r="R52" s="43"/>
      <c r="S52" s="43"/>
      <c r="T52" s="43"/>
      <c r="U52" s="43"/>
      <c r="V52" s="50"/>
      <c r="W52" s="50"/>
    </row>
    <row r="53" spans="1:23" ht="33" customHeight="1">
      <c r="A53" s="43"/>
      <c r="B53" s="230"/>
      <c r="C53" s="230"/>
      <c r="D53" s="308"/>
      <c r="E53" s="308"/>
      <c r="F53" s="308"/>
      <c r="G53" s="308"/>
      <c r="H53" s="308"/>
      <c r="I53" s="308"/>
      <c r="J53" s="308"/>
      <c r="K53" s="308"/>
      <c r="L53" s="231"/>
      <c r="M53" s="231"/>
      <c r="N53" s="231"/>
      <c r="O53" s="43"/>
      <c r="P53" s="43"/>
      <c r="Q53" s="43"/>
      <c r="R53" s="43"/>
      <c r="S53" s="43"/>
      <c r="T53" s="43"/>
      <c r="U53" s="43"/>
      <c r="V53" s="50"/>
      <c r="W53" s="50"/>
    </row>
    <row r="54" spans="1:23" ht="33" customHeight="1">
      <c r="A54" s="43"/>
      <c r="B54" s="230"/>
      <c r="C54" s="230"/>
      <c r="D54" s="86"/>
      <c r="E54" s="91"/>
      <c r="F54" s="91"/>
      <c r="G54" s="91"/>
      <c r="H54" s="91"/>
      <c r="I54" s="91"/>
      <c r="J54" s="91"/>
      <c r="K54" s="86"/>
      <c r="L54" s="231"/>
      <c r="M54" s="231"/>
      <c r="N54" s="231"/>
      <c r="O54" s="43"/>
      <c r="P54" s="43"/>
      <c r="Q54" s="43"/>
      <c r="R54" s="43"/>
      <c r="S54" s="43"/>
      <c r="T54" s="43"/>
      <c r="U54" s="43"/>
      <c r="V54" s="50"/>
      <c r="W54" s="50"/>
    </row>
    <row r="55" spans="1:23" ht="33" customHeight="1">
      <c r="A55" s="43"/>
      <c r="B55" s="230"/>
      <c r="C55" s="230"/>
      <c r="D55" s="308"/>
      <c r="E55" s="308"/>
      <c r="F55" s="308"/>
      <c r="G55" s="308"/>
      <c r="H55" s="308"/>
      <c r="I55" s="308"/>
      <c r="J55" s="308"/>
      <c r="K55" s="308"/>
      <c r="L55" s="231"/>
      <c r="M55" s="231"/>
      <c r="N55" s="231"/>
      <c r="O55" s="43"/>
      <c r="P55" s="43"/>
      <c r="Q55" s="43"/>
      <c r="R55" s="43"/>
      <c r="S55" s="43"/>
      <c r="T55" s="43"/>
      <c r="U55" s="43"/>
      <c r="V55" s="50"/>
      <c r="W55" s="50"/>
    </row>
    <row r="56" spans="1:23" ht="33" customHeight="1">
      <c r="A56" s="43"/>
      <c r="B56" s="230"/>
      <c r="C56" s="230"/>
      <c r="D56" s="308"/>
      <c r="E56" s="308"/>
      <c r="F56" s="308"/>
      <c r="G56" s="308"/>
      <c r="H56" s="308"/>
      <c r="I56" s="308"/>
      <c r="J56" s="308"/>
      <c r="K56" s="308"/>
      <c r="L56" s="231"/>
      <c r="M56" s="231"/>
      <c r="N56" s="231"/>
      <c r="O56" s="43"/>
      <c r="P56" s="43"/>
      <c r="Q56" s="43"/>
      <c r="R56" s="43"/>
      <c r="S56" s="43"/>
      <c r="T56" s="43"/>
      <c r="U56" s="43"/>
      <c r="V56" s="50"/>
      <c r="W56" s="50"/>
    </row>
    <row r="57" spans="1:23" ht="33" customHeight="1">
      <c r="A57" s="43"/>
      <c r="B57" s="230"/>
      <c r="C57" s="230"/>
      <c r="D57" s="86"/>
      <c r="E57" s="91"/>
      <c r="F57" s="91"/>
      <c r="G57" s="91"/>
      <c r="H57" s="91"/>
      <c r="I57" s="91"/>
      <c r="J57" s="91"/>
      <c r="K57" s="86"/>
      <c r="L57" s="231"/>
      <c r="M57" s="231"/>
      <c r="N57" s="231"/>
      <c r="O57" s="43"/>
      <c r="P57" s="43"/>
      <c r="Q57" s="43"/>
      <c r="R57" s="43"/>
      <c r="S57" s="43"/>
      <c r="T57" s="43"/>
      <c r="U57" s="43"/>
      <c r="V57" s="50"/>
      <c r="W57" s="50"/>
    </row>
    <row r="58" spans="1:23" ht="33" customHeight="1">
      <c r="A58" s="43"/>
      <c r="B58" s="230"/>
      <c r="C58" s="230"/>
      <c r="D58" s="308"/>
      <c r="E58" s="308"/>
      <c r="F58" s="308"/>
      <c r="G58" s="308"/>
      <c r="H58" s="308"/>
      <c r="I58" s="308"/>
      <c r="J58" s="308"/>
      <c r="K58" s="308"/>
      <c r="L58" s="231"/>
      <c r="M58" s="231"/>
      <c r="N58" s="231"/>
      <c r="O58" s="43"/>
      <c r="P58" s="43"/>
      <c r="Q58" s="43"/>
      <c r="R58" s="43"/>
      <c r="S58" s="43"/>
      <c r="T58" s="43"/>
      <c r="U58" s="43"/>
      <c r="V58" s="50"/>
      <c r="W58" s="50"/>
    </row>
    <row r="59" spans="1:23" ht="33" customHeight="1">
      <c r="A59" s="43"/>
      <c r="B59" s="230"/>
      <c r="C59" s="230"/>
      <c r="D59" s="308"/>
      <c r="E59" s="308"/>
      <c r="F59" s="308"/>
      <c r="G59" s="308"/>
      <c r="H59" s="308"/>
      <c r="I59" s="308"/>
      <c r="J59" s="308"/>
      <c r="K59" s="308"/>
      <c r="L59" s="231"/>
      <c r="M59" s="231"/>
      <c r="N59" s="231"/>
      <c r="O59" s="43"/>
      <c r="P59" s="43"/>
      <c r="Q59" s="43"/>
      <c r="R59" s="43"/>
      <c r="S59" s="43"/>
      <c r="T59" s="43"/>
      <c r="U59" s="43"/>
      <c r="V59" s="50"/>
      <c r="W59" s="50"/>
    </row>
    <row r="60" spans="1:23" ht="33" customHeight="1">
      <c r="A60" s="43"/>
      <c r="B60" s="230"/>
      <c r="C60" s="230"/>
      <c r="D60" s="86"/>
      <c r="E60" s="91"/>
      <c r="F60" s="91"/>
      <c r="G60" s="91"/>
      <c r="H60" s="91"/>
      <c r="I60" s="91"/>
      <c r="J60" s="91"/>
      <c r="K60" s="86"/>
      <c r="L60" s="231"/>
      <c r="M60" s="231"/>
      <c r="N60" s="231"/>
      <c r="O60" s="43"/>
      <c r="P60" s="43"/>
      <c r="Q60" s="43"/>
      <c r="R60" s="43"/>
      <c r="S60" s="43"/>
      <c r="T60" s="43"/>
      <c r="U60" s="43"/>
      <c r="V60" s="50"/>
      <c r="W60" s="50"/>
    </row>
    <row r="61" spans="1:23" ht="33" customHeight="1">
      <c r="A61" s="43"/>
      <c r="B61" s="230"/>
      <c r="C61" s="230"/>
      <c r="D61" s="308"/>
      <c r="E61" s="308"/>
      <c r="F61" s="308"/>
      <c r="G61" s="308"/>
      <c r="H61" s="308"/>
      <c r="I61" s="308"/>
      <c r="J61" s="308"/>
      <c r="K61" s="308"/>
      <c r="L61" s="231"/>
      <c r="M61" s="231"/>
      <c r="N61" s="231"/>
      <c r="O61" s="43"/>
      <c r="P61" s="43"/>
      <c r="Q61" s="43"/>
      <c r="R61" s="43"/>
      <c r="S61" s="43"/>
      <c r="T61" s="43"/>
      <c r="U61" s="43"/>
      <c r="V61" s="50"/>
      <c r="W61" s="50"/>
    </row>
    <row r="62" spans="1:23" ht="33" customHeight="1">
      <c r="A62" s="43"/>
      <c r="B62" s="230"/>
      <c r="C62" s="230"/>
      <c r="D62" s="308"/>
      <c r="E62" s="308"/>
      <c r="F62" s="308"/>
      <c r="G62" s="308"/>
      <c r="H62" s="308"/>
      <c r="I62" s="308"/>
      <c r="J62" s="308"/>
      <c r="K62" s="308"/>
      <c r="L62" s="231"/>
      <c r="M62" s="231"/>
      <c r="N62" s="231"/>
      <c r="O62" s="43"/>
      <c r="P62" s="43"/>
      <c r="Q62" s="43"/>
      <c r="R62" s="43"/>
      <c r="S62" s="43"/>
      <c r="T62" s="43"/>
      <c r="U62" s="43"/>
      <c r="V62" s="43"/>
      <c r="W62" s="50"/>
    </row>
    <row r="63" spans="1:23" ht="33" customHeight="1">
      <c r="A63" s="43"/>
      <c r="B63" s="230"/>
      <c r="C63" s="230"/>
      <c r="D63" s="86"/>
      <c r="E63" s="91"/>
      <c r="F63" s="91"/>
      <c r="G63" s="91"/>
      <c r="H63" s="91"/>
      <c r="I63" s="91"/>
      <c r="J63" s="91"/>
      <c r="K63" s="86"/>
      <c r="L63" s="231"/>
      <c r="M63" s="231"/>
      <c r="N63" s="231"/>
      <c r="O63" s="43"/>
      <c r="P63" s="43"/>
      <c r="T63" s="43"/>
      <c r="U63" s="43"/>
      <c r="V63" s="43"/>
      <c r="W63" s="50"/>
    </row>
    <row r="64" spans="1:23" ht="33" customHeight="1">
      <c r="A64" s="43"/>
      <c r="B64" s="307"/>
      <c r="C64" s="307"/>
      <c r="D64" s="307"/>
      <c r="E64" s="307"/>
      <c r="F64" s="307"/>
      <c r="G64" s="307"/>
      <c r="H64" s="307"/>
      <c r="I64" s="307"/>
      <c r="J64" s="307"/>
      <c r="K64" s="309"/>
      <c r="L64" s="309"/>
      <c r="M64" s="309"/>
      <c r="N64" s="309"/>
      <c r="O64" s="43"/>
      <c r="P64" s="43"/>
      <c r="T64" s="43"/>
      <c r="U64" s="43"/>
      <c r="V64" s="43"/>
      <c r="W64" s="43"/>
    </row>
    <row r="65" spans="1:23" ht="33" customHeight="1">
      <c r="A65" s="43"/>
      <c r="B65" s="307"/>
      <c r="C65" s="307"/>
      <c r="D65" s="307"/>
      <c r="E65" s="307"/>
      <c r="F65" s="307"/>
      <c r="G65" s="307"/>
      <c r="H65" s="307"/>
      <c r="I65" s="307"/>
      <c r="J65" s="307"/>
      <c r="K65" s="307"/>
      <c r="L65" s="307"/>
      <c r="M65" s="307"/>
      <c r="N65" s="307"/>
      <c r="Q65" s="43"/>
      <c r="R65" s="43"/>
      <c r="S65" s="43"/>
      <c r="T65" s="43"/>
      <c r="U65" s="43"/>
      <c r="V65" s="43"/>
      <c r="W65" s="43"/>
    </row>
    <row r="66" spans="1:23" ht="33" customHeight="1">
      <c r="A66" s="43"/>
      <c r="B66" s="307"/>
      <c r="C66" s="307"/>
      <c r="D66" s="307"/>
      <c r="E66" s="307"/>
      <c r="F66" s="307"/>
      <c r="G66" s="307"/>
      <c r="H66" s="307"/>
      <c r="I66" s="307"/>
      <c r="J66" s="307"/>
      <c r="K66" s="307"/>
      <c r="L66" s="231"/>
      <c r="M66" s="307"/>
      <c r="N66" s="231"/>
      <c r="Q66" s="43"/>
      <c r="R66" s="43"/>
      <c r="S66" s="43"/>
      <c r="T66" s="43"/>
      <c r="U66" s="43"/>
      <c r="V66" s="43"/>
      <c r="W66" s="43"/>
    </row>
    <row r="67" spans="1:23" ht="33" customHeight="1">
      <c r="A67" s="43"/>
      <c r="B67" s="307"/>
      <c r="C67" s="307"/>
      <c r="D67" s="307"/>
      <c r="E67" s="307"/>
      <c r="F67" s="307"/>
      <c r="G67" s="307"/>
      <c r="H67" s="307"/>
      <c r="I67" s="307"/>
      <c r="J67" s="307"/>
      <c r="K67" s="309"/>
      <c r="L67" s="309"/>
      <c r="M67" s="309"/>
      <c r="N67" s="309"/>
      <c r="O67" s="43"/>
      <c r="P67" s="43"/>
      <c r="Q67" s="43"/>
      <c r="R67" s="43"/>
      <c r="S67" s="43"/>
      <c r="T67" s="43"/>
      <c r="U67" s="43"/>
      <c r="V67" s="43"/>
      <c r="W67" s="43"/>
    </row>
    <row r="68" spans="1:23" ht="25.1" customHeight="1">
      <c r="A68" s="43"/>
      <c r="B68" s="49"/>
      <c r="C68" s="92"/>
      <c r="D68" s="44"/>
      <c r="E68" s="44"/>
      <c r="F68" s="44"/>
      <c r="G68" s="44"/>
      <c r="H68" s="44"/>
      <c r="I68" s="44"/>
      <c r="J68" s="43"/>
      <c r="K68" s="43"/>
      <c r="L68" s="43"/>
      <c r="M68" s="43"/>
      <c r="N68" s="49"/>
      <c r="O68" s="43"/>
      <c r="P68" s="43"/>
      <c r="Q68" s="43"/>
      <c r="R68" s="43"/>
      <c r="S68" s="43"/>
      <c r="T68" s="43"/>
      <c r="U68" s="43"/>
      <c r="V68" s="43"/>
      <c r="W68" s="43"/>
    </row>
    <row r="69" spans="1:23" ht="19.95" customHeight="1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</row>
    <row r="70" spans="1:23" ht="19.95" customHeight="1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</row>
    <row r="71" spans="1:23" ht="19.9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</row>
    <row r="72" spans="1:23" ht="19.95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</row>
    <row r="73" spans="1:23" ht="19.95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</row>
    <row r="74" spans="1:23" ht="19.95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</row>
    <row r="75" spans="1:23" ht="19.95" customHeigh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</row>
    <row r="76" spans="1:23" ht="19.95" customHeight="1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</row>
    <row r="77" spans="1:23" ht="19.95" customHeight="1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</row>
    <row r="78" spans="1:23" ht="19.95" customHeight="1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W78" s="43"/>
    </row>
    <row r="79" spans="1:23" ht="19.95" customHeight="1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W79" s="43"/>
    </row>
  </sheetData>
  <sheetProtection algorithmName="SHA-512" hashValue="O/WXY2Sn188bve8aGolyulbx4wsxSqSpUkVn5BkfEg5eEFx8D1UmE9qkyvgzc6qjPVSZtdFm7FiwwUO2kJstTQ==" saltValue="H6hXPzOACutDUi0ZEh7cqQ==" spinCount="100000" sheet="1" selectLockedCells="1"/>
  <protectedRanges>
    <protectedRange algorithmName="SHA-512" hashValue="MaDQiIJqrqzCAQuJ6eNXz6mI0D1OBDzayvoebyw89lhm46pcW1rqHCXdqceUUoggQBvbxZ8uE2l3HfO2n/ZWvg==" saltValue="RUM7MdQG/ls+5zYDlu7kXQ==" spinCount="100000" sqref="G33:I33 V6:X6 B4:O6 G27:I27" name="Plage1"/>
  </protectedRanges>
  <mergeCells count="312">
    <mergeCell ref="B32:C32"/>
    <mergeCell ref="E32:F32"/>
    <mergeCell ref="L32:M32"/>
    <mergeCell ref="AD21:AD26"/>
    <mergeCell ref="AD27:AD32"/>
    <mergeCell ref="AD33:AD38"/>
    <mergeCell ref="B28:C31"/>
    <mergeCell ref="E28:F28"/>
    <mergeCell ref="K28:K29"/>
    <mergeCell ref="L28:M29"/>
    <mergeCell ref="E29:F29"/>
    <mergeCell ref="E30:F30"/>
    <mergeCell ref="K30:K31"/>
    <mergeCell ref="L30:M31"/>
    <mergeCell ref="S30:S31"/>
    <mergeCell ref="E31:F31"/>
    <mergeCell ref="AC24:AC26"/>
    <mergeCell ref="T33:T34"/>
    <mergeCell ref="S36:S37"/>
    <mergeCell ref="T36:T37"/>
    <mergeCell ref="S33:S34"/>
    <mergeCell ref="U33:U34"/>
    <mergeCell ref="V33:V34"/>
    <mergeCell ref="W33:W34"/>
    <mergeCell ref="AC40:AD40"/>
    <mergeCell ref="AA41:AB41"/>
    <mergeCell ref="AC41:AD41"/>
    <mergeCell ref="AB21:AB23"/>
    <mergeCell ref="E27:F27"/>
    <mergeCell ref="L27:M27"/>
    <mergeCell ref="Q27:R32"/>
    <mergeCell ref="S27:S28"/>
    <mergeCell ref="T27:T28"/>
    <mergeCell ref="U27:U28"/>
    <mergeCell ref="V27:V28"/>
    <mergeCell ref="W27:W28"/>
    <mergeCell ref="X27:X28"/>
    <mergeCell ref="Y27:Y28"/>
    <mergeCell ref="Z27:Z28"/>
    <mergeCell ref="AA27:AA29"/>
    <mergeCell ref="AB27:AB29"/>
    <mergeCell ref="AC27:AC29"/>
    <mergeCell ref="T30:T31"/>
    <mergeCell ref="U30:U31"/>
    <mergeCell ref="V30:V31"/>
    <mergeCell ref="W30:W31"/>
    <mergeCell ref="X30:X31"/>
    <mergeCell ref="AB24:AB26"/>
    <mergeCell ref="AC6:AD6"/>
    <mergeCell ref="AC7:AD10"/>
    <mergeCell ref="AC11:AD14"/>
    <mergeCell ref="AC15:AD18"/>
    <mergeCell ref="V6:W6"/>
    <mergeCell ref="V7:W7"/>
    <mergeCell ref="V8:W8"/>
    <mergeCell ref="V9:W9"/>
    <mergeCell ref="V10:W10"/>
    <mergeCell ref="V11:W11"/>
    <mergeCell ref="V12:W12"/>
    <mergeCell ref="V13:W13"/>
    <mergeCell ref="V14:W14"/>
    <mergeCell ref="V15:W15"/>
    <mergeCell ref="V16:W16"/>
    <mergeCell ref="V17:W17"/>
    <mergeCell ref="V18:W18"/>
    <mergeCell ref="AB7:AB8"/>
    <mergeCell ref="AB9:AB10"/>
    <mergeCell ref="AB11:AB12"/>
    <mergeCell ref="AB13:AB14"/>
    <mergeCell ref="AB15:AB16"/>
    <mergeCell ref="AB17:AB18"/>
    <mergeCell ref="AA11:AA12"/>
    <mergeCell ref="Y33:Y34"/>
    <mergeCell ref="U24:U25"/>
    <mergeCell ref="V24:V25"/>
    <mergeCell ref="W24:W25"/>
    <mergeCell ref="X24:X25"/>
    <mergeCell ref="AC33:AC35"/>
    <mergeCell ref="Y30:Y31"/>
    <mergeCell ref="Z30:Z31"/>
    <mergeCell ref="AA30:AA32"/>
    <mergeCell ref="AB30:AB32"/>
    <mergeCell ref="AC30:AC32"/>
    <mergeCell ref="AA43:AD44"/>
    <mergeCell ref="U36:U37"/>
    <mergeCell ref="V36:V37"/>
    <mergeCell ref="W36:W37"/>
    <mergeCell ref="X36:X37"/>
    <mergeCell ref="Y36:Y37"/>
    <mergeCell ref="AB36:AB38"/>
    <mergeCell ref="Q43:Z44"/>
    <mergeCell ref="AA36:AA38"/>
    <mergeCell ref="Z36:Z37"/>
    <mergeCell ref="Y41:Z41"/>
    <mergeCell ref="Y40:Z40"/>
    <mergeCell ref="Q40:X41"/>
    <mergeCell ref="Q39:Z39"/>
    <mergeCell ref="Q33:R38"/>
    <mergeCell ref="AB33:AB35"/>
    <mergeCell ref="AA33:AA35"/>
    <mergeCell ref="AC36:AC38"/>
    <mergeCell ref="Q42:Y42"/>
    <mergeCell ref="AA42:AD42"/>
    <mergeCell ref="Z33:Z34"/>
    <mergeCell ref="AA39:AD39"/>
    <mergeCell ref="AA40:AB40"/>
    <mergeCell ref="X33:X34"/>
    <mergeCell ref="B52:C57"/>
    <mergeCell ref="E33:F33"/>
    <mergeCell ref="E38:F38"/>
    <mergeCell ref="E34:F34"/>
    <mergeCell ref="E35:F35"/>
    <mergeCell ref="E46:E47"/>
    <mergeCell ref="F46:F47"/>
    <mergeCell ref="H46:H47"/>
    <mergeCell ref="B34:C37"/>
    <mergeCell ref="B38:C38"/>
    <mergeCell ref="E37:F37"/>
    <mergeCell ref="D44:N44"/>
    <mergeCell ref="E36:F36"/>
    <mergeCell ref="D46:D47"/>
    <mergeCell ref="K46:K47"/>
    <mergeCell ref="B46:C51"/>
    <mergeCell ref="K20:L20"/>
    <mergeCell ref="M20:N20"/>
    <mergeCell ref="S19:AD19"/>
    <mergeCell ref="Q21:R26"/>
    <mergeCell ref="H20:J21"/>
    <mergeCell ref="AC21:AC23"/>
    <mergeCell ref="H22:J23"/>
    <mergeCell ref="K21:L21"/>
    <mergeCell ref="M21:N21"/>
    <mergeCell ref="AA21:AA23"/>
    <mergeCell ref="AA24:AA26"/>
    <mergeCell ref="S21:S22"/>
    <mergeCell ref="T21:T22"/>
    <mergeCell ref="U21:U22"/>
    <mergeCell ref="Y24:Y25"/>
    <mergeCell ref="V21:V22"/>
    <mergeCell ref="W21:W22"/>
    <mergeCell ref="Z21:Z22"/>
    <mergeCell ref="Z24:Z25"/>
    <mergeCell ref="X21:X22"/>
    <mergeCell ref="Y21:Y22"/>
    <mergeCell ref="S24:S25"/>
    <mergeCell ref="T24:T25"/>
    <mergeCell ref="B58:C63"/>
    <mergeCell ref="L39:M39"/>
    <mergeCell ref="N61:N63"/>
    <mergeCell ref="M61:M63"/>
    <mergeCell ref="I49:I50"/>
    <mergeCell ref="J49:J50"/>
    <mergeCell ref="G46:G47"/>
    <mergeCell ref="J46:J47"/>
    <mergeCell ref="I46:I47"/>
    <mergeCell ref="D49:D50"/>
    <mergeCell ref="E49:E50"/>
    <mergeCell ref="F49:F50"/>
    <mergeCell ref="G49:G50"/>
    <mergeCell ref="H49:H50"/>
    <mergeCell ref="M52:M54"/>
    <mergeCell ref="N52:N54"/>
    <mergeCell ref="B40:C43"/>
    <mergeCell ref="B39:C39"/>
    <mergeCell ref="E39:F39"/>
    <mergeCell ref="E43:F43"/>
    <mergeCell ref="E40:F40"/>
    <mergeCell ref="E41:F41"/>
    <mergeCell ref="E42:F42"/>
    <mergeCell ref="D58:D59"/>
    <mergeCell ref="M65:N65"/>
    <mergeCell ref="L58:L60"/>
    <mergeCell ref="K66:L66"/>
    <mergeCell ref="L49:L51"/>
    <mergeCell ref="K49:K50"/>
    <mergeCell ref="K36:K37"/>
    <mergeCell ref="K42:K43"/>
    <mergeCell ref="K40:K41"/>
    <mergeCell ref="M49:M51"/>
    <mergeCell ref="K64:N64"/>
    <mergeCell ref="K58:K59"/>
    <mergeCell ref="M58:M60"/>
    <mergeCell ref="N58:N60"/>
    <mergeCell ref="N46:N48"/>
    <mergeCell ref="N49:N51"/>
    <mergeCell ref="K52:K53"/>
    <mergeCell ref="L52:L54"/>
    <mergeCell ref="K55:K56"/>
    <mergeCell ref="L55:L57"/>
    <mergeCell ref="M55:M57"/>
    <mergeCell ref="N55:N57"/>
    <mergeCell ref="M46:M48"/>
    <mergeCell ref="I66:J66"/>
    <mergeCell ref="B65:H66"/>
    <mergeCell ref="K67:N67"/>
    <mergeCell ref="L33:M33"/>
    <mergeCell ref="L34:M35"/>
    <mergeCell ref="L36:M37"/>
    <mergeCell ref="L38:M38"/>
    <mergeCell ref="L40:M41"/>
    <mergeCell ref="L42:M43"/>
    <mergeCell ref="D61:D62"/>
    <mergeCell ref="E61:E62"/>
    <mergeCell ref="F61:F62"/>
    <mergeCell ref="G61:G62"/>
    <mergeCell ref="H61:H62"/>
    <mergeCell ref="I61:I62"/>
    <mergeCell ref="J61:J62"/>
    <mergeCell ref="K61:K62"/>
    <mergeCell ref="L61:L63"/>
    <mergeCell ref="L46:L48"/>
    <mergeCell ref="B64:J64"/>
    <mergeCell ref="B67:J67"/>
    <mergeCell ref="J58:J59"/>
    <mergeCell ref="M66:N66"/>
    <mergeCell ref="K65:L65"/>
    <mergeCell ref="I65:J65"/>
    <mergeCell ref="D52:D53"/>
    <mergeCell ref="E52:E53"/>
    <mergeCell ref="F52:F53"/>
    <mergeCell ref="G52:G53"/>
    <mergeCell ref="H52:H53"/>
    <mergeCell ref="I52:I53"/>
    <mergeCell ref="J52:J53"/>
    <mergeCell ref="D55:D56"/>
    <mergeCell ref="E55:E56"/>
    <mergeCell ref="F55:F56"/>
    <mergeCell ref="G55:G56"/>
    <mergeCell ref="H55:H56"/>
    <mergeCell ref="I55:I56"/>
    <mergeCell ref="J55:J56"/>
    <mergeCell ref="E58:E59"/>
    <mergeCell ref="F58:F59"/>
    <mergeCell ref="G58:G59"/>
    <mergeCell ref="H58:H59"/>
    <mergeCell ref="I58:I59"/>
    <mergeCell ref="H3:I3"/>
    <mergeCell ref="M7:N8"/>
    <mergeCell ref="M6:N6"/>
    <mergeCell ref="M9:N10"/>
    <mergeCell ref="Q5:AB5"/>
    <mergeCell ref="AA17:AA18"/>
    <mergeCell ref="T18:U18"/>
    <mergeCell ref="Q11:R14"/>
    <mergeCell ref="T11:U11"/>
    <mergeCell ref="Q7:R10"/>
    <mergeCell ref="T7:U7"/>
    <mergeCell ref="AA7:AA8"/>
    <mergeCell ref="T8:U8"/>
    <mergeCell ref="T9:U9"/>
    <mergeCell ref="AA9:AA10"/>
    <mergeCell ref="M11:N12"/>
    <mergeCell ref="M17:N18"/>
    <mergeCell ref="AA13:AA14"/>
    <mergeCell ref="AA15:AA16"/>
    <mergeCell ref="F10:G10"/>
    <mergeCell ref="F11:G11"/>
    <mergeCell ref="T10:U10"/>
    <mergeCell ref="T14:U14"/>
    <mergeCell ref="T13:U13"/>
    <mergeCell ref="T12:U12"/>
    <mergeCell ref="F12:G12"/>
    <mergeCell ref="F13:G13"/>
    <mergeCell ref="F14:G14"/>
    <mergeCell ref="N2:P2"/>
    <mergeCell ref="D2:E2"/>
    <mergeCell ref="Q2:U2"/>
    <mergeCell ref="V2:X2"/>
    <mergeCell ref="K34:K35"/>
    <mergeCell ref="B19:J19"/>
    <mergeCell ref="B20:G23"/>
    <mergeCell ref="Y2:AC2"/>
    <mergeCell ref="B6:C6"/>
    <mergeCell ref="K19:O19"/>
    <mergeCell ref="B24:J24"/>
    <mergeCell ref="K24:O24"/>
    <mergeCell ref="B25:J26"/>
    <mergeCell ref="K25:O26"/>
    <mergeCell ref="Q4:AD4"/>
    <mergeCell ref="T6:U6"/>
    <mergeCell ref="Q15:R18"/>
    <mergeCell ref="T15:U15"/>
    <mergeCell ref="T16:U16"/>
    <mergeCell ref="T17:U17"/>
    <mergeCell ref="B2:C2"/>
    <mergeCell ref="H2:I2"/>
    <mergeCell ref="B4:O4"/>
    <mergeCell ref="M15:N16"/>
    <mergeCell ref="F15:G15"/>
    <mergeCell ref="F16:G16"/>
    <mergeCell ref="F17:G17"/>
    <mergeCell ref="F18:G18"/>
    <mergeCell ref="AC5:AD5"/>
    <mergeCell ref="B3:D3"/>
    <mergeCell ref="B5:O5"/>
    <mergeCell ref="B7:C10"/>
    <mergeCell ref="B11:C14"/>
    <mergeCell ref="B15:C18"/>
    <mergeCell ref="O7:O10"/>
    <mergeCell ref="L7:L8"/>
    <mergeCell ref="L9:L10"/>
    <mergeCell ref="L11:L12"/>
    <mergeCell ref="L13:L14"/>
    <mergeCell ref="L15:L16"/>
    <mergeCell ref="L17:L18"/>
    <mergeCell ref="M13:N14"/>
    <mergeCell ref="O11:O14"/>
    <mergeCell ref="O15:O18"/>
    <mergeCell ref="F7:G7"/>
    <mergeCell ref="F6:G6"/>
    <mergeCell ref="F8:G8"/>
    <mergeCell ref="F9:G9"/>
  </mergeCells>
  <conditionalFormatting sqref="H29:J29">
    <cfRule type="expression" dxfId="8" priority="2">
      <formula>$P$34=1</formula>
    </cfRule>
  </conditionalFormatting>
  <conditionalFormatting sqref="H31:J31">
    <cfRule type="expression" dxfId="7" priority="1">
      <formula>$P$36=1</formula>
    </cfRule>
  </conditionalFormatting>
  <conditionalFormatting sqref="H35:J35">
    <cfRule type="expression" dxfId="6" priority="26">
      <formula>$P$34=1</formula>
    </cfRule>
  </conditionalFormatting>
  <conditionalFormatting sqref="H37:J37">
    <cfRule type="expression" dxfId="5" priority="25">
      <formula>$P$36=1</formula>
    </cfRule>
  </conditionalFormatting>
  <conditionalFormatting sqref="H39:J39">
    <cfRule type="expression" dxfId="4" priority="24">
      <formula>$P$38=1</formula>
    </cfRule>
  </conditionalFormatting>
  <conditionalFormatting sqref="H41:J41">
    <cfRule type="expression" dxfId="3" priority="23">
      <formula>$P$40=1</formula>
    </cfRule>
  </conditionalFormatting>
  <conditionalFormatting sqref="H43:J43">
    <cfRule type="expression" dxfId="2" priority="22">
      <formula>$P$42=1</formula>
    </cfRule>
  </conditionalFormatting>
  <conditionalFormatting sqref="X8:Z8 X10:Z10 X12:Z12 X14:Z14 X16:Z16 X18:Z18">
    <cfRule type="expression" dxfId="1" priority="27">
      <formula>#REF!=1</formula>
    </cfRule>
  </conditionalFormatting>
  <dataValidations count="10">
    <dataValidation type="list" allowBlank="1" showInputMessage="1" showErrorMessage="1" sqref="D7 D13 D11 D15 D9 D17" xr:uid="{00000000-0002-0000-0000-000000000000}">
      <formula1>"V,H"</formula1>
    </dataValidation>
    <dataValidation type="list" allowBlank="1" showInputMessage="1" showErrorMessage="1" sqref="D46 D49 D61 D58 D52 D55" xr:uid="{00000000-0002-0000-0000-000001000000}">
      <formula1>"Enrouler,Intérieur coude,Dos"</formula1>
    </dataValidation>
    <dataValidation type="list" allowBlank="1" showInputMessage="1" showErrorMessage="1" sqref="K46 K49 K61 K58 K52 K55 Z33 Z24 Z36 Z21 Z27 Z30" xr:uid="{00000000-0002-0000-0000-000002000000}">
      <formula1>"CAT A,CAT B,CAT C,CAT D "</formula1>
    </dataValidation>
    <dataValidation type="list" allowBlank="1" showInputMessage="1" showErrorMessage="1" sqref="J38 J34 J40 J36 J42 Y7 Y9 Y11 Y13 Y15 Y17 J32 J28 J30" xr:uid="{00000000-0002-0000-0000-000003000000}">
      <formula1>"GRAND ECART"</formula1>
    </dataValidation>
    <dataValidation type="list" allowBlank="1" showInputMessage="1" showErrorMessage="1" sqref="I34 I40 I36 I38 I42 X7 X9 X11 X13 X15 X17 I28 I30 I32" xr:uid="{00000000-0002-0000-0000-000004000000}">
      <formula1>"TOUR AU SOL"</formula1>
    </dataValidation>
    <dataValidation type="list" allowBlank="1" showInputMessage="1" showErrorMessage="1" sqref="H34 H40 H36 H38 H42 H28 H30 H32" xr:uid="{00000000-0002-0000-0000-000005000000}">
      <formula1>"SOL"</formula1>
    </dataValidation>
    <dataValidation type="list" allowBlank="1" showInputMessage="1" showErrorMessage="1" sqref="E58:J59 E55:J56 E52:J53 E42:F42 E61:J62 E49:J50 E46:J47 E38:F38 E36:F36 E40:F40 E32:F32 E30:F30" xr:uid="{00000000-0002-0000-0000-000006000000}">
      <formula1>$A$7:$A$84</formula1>
    </dataValidation>
    <dataValidation type="list" allowBlank="1" showInputMessage="1" showErrorMessage="1" sqref="D40 D42 D38 D36 D32 D30" xr:uid="{00000000-0002-0000-0000-000007000000}">
      <formula1>$N$14:$N$16</formula1>
    </dataValidation>
    <dataValidation type="list" allowBlank="1" showInputMessage="1" showErrorMessage="1" sqref="G40 G42 G38 G36 G32 G30" xr:uid="{00000000-0002-0000-0000-000008000000}">
      <formula1>$N$7:$N$10</formula1>
    </dataValidation>
    <dataValidation type="list" allowBlank="1" showInputMessage="1" showErrorMessage="1" sqref="Z7 Z9 Z11 Z13 Z15 Z17" xr:uid="{00000000-0002-0000-0000-000009000000}">
      <formula1>"DEVELOPPEMENT"</formula1>
    </dataValidation>
  </dataValidations>
  <printOptions horizontalCentered="1" verticalCentered="1"/>
  <pageMargins left="3.937007874015748E-2" right="3.937007874015748E-2" top="0.15748031496062992" bottom="0.15748031496062992" header="0" footer="0"/>
  <pageSetup paperSize="9" scale="20" fitToHeight="0" orientation="landscape" horizontalDpi="360" verticalDpi="360" r:id="rId1"/>
  <headerFooter>
    <oddFooter>&amp;C&amp;"Helvetica Neue,Regular"&amp;12&amp;K000000&amp;P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A000000}">
          <x14:formula1>
            <xm:f>'BASE DONNEES ROULERS'!$J$13:$J$15</xm:f>
          </x14:formula1>
          <xm:sqref>D34 S7 S9 S11 S13 S15 S17 S21:S22 S24:S25 S33:S34 S36:S37 D28 S27:S28 S30:S31</xm:sqref>
        </x14:dataValidation>
        <x14:dataValidation type="list" allowBlank="1" showInputMessage="1" showErrorMessage="1" xr:uid="{00000000-0002-0000-0000-00000B000000}">
          <x14:formula1>
            <xm:f>'BASE DONNEES ROULERS'!$J$6:$J$9</xm:f>
          </x14:formula1>
          <xm:sqref>V7 G34 V9 V11 V13 V15 V17 G28</xm:sqref>
        </x14:dataValidation>
        <x14:dataValidation type="list" allowBlank="1" showInputMessage="1" showErrorMessage="1" xr:uid="{00000000-0002-0000-0000-00000D000000}">
          <x14:formula1>
            <xm:f>'BASE DONNEES LANCERS'!$J$6:$J$9</xm:f>
          </x14:formula1>
          <xm:sqref>K7 K17 K9 K15 K13 K11</xm:sqref>
        </x14:dataValidation>
        <x14:dataValidation type="list" allowBlank="1" showInputMessage="1" showErrorMessage="1" xr:uid="{00000000-0002-0000-0000-00000F000000}">
          <x14:formula1>
            <xm:f>Catégories!$B$4:$B$11</xm:f>
          </x14:formula1>
          <xm:sqref>D2:E2</xm:sqref>
        </x14:dataValidation>
        <x14:dataValidation type="list" allowBlank="1" showInputMessage="1" showErrorMessage="1" xr:uid="{00000000-0002-0000-0000-000010000000}">
          <x14:formula1>
            <xm:f>'BASE DONNEES ROULERS'!$A$7:$A$90</xm:f>
          </x14:formula1>
          <xm:sqref>E34:F34 E28:F28</xm:sqref>
        </x14:dataValidation>
        <x14:dataValidation type="list" allowBlank="1" showInputMessage="1" showErrorMessage="1" xr:uid="{5492D1FC-8E6E-4DCA-91CB-4C5112F6DD22}">
          <x14:formula1>
            <xm:f>'BASE DONNEES LANCERS'!$A$6:$A$59</xm:f>
          </x14:formula1>
          <xm:sqref>F7:G7 F9:G9 F11:G11 F13:G13 F15:G15 F17:G17</xm:sqref>
        </x14:dataValidation>
        <x14:dataValidation type="list" allowBlank="1" showInputMessage="1" showErrorMessage="1" xr:uid="{D055D9BF-7F25-400E-BCA9-EF70986DE48D}">
          <x14:formula1>
            <xm:f>'BASE DONNEES LANCERS'!$J$12:$J$22</xm:f>
          </x14:formula1>
          <xm:sqref>E7 E9 E11 E13 E15 E17</xm:sqref>
        </x14:dataValidation>
        <x14:dataValidation type="list" allowBlank="1" showInputMessage="1" showErrorMessage="1" xr:uid="{7BA25D05-44C5-40DF-8C92-0C04B1A2496C}">
          <x14:formula1>
            <xm:f>'BASE DONNEES LANCERS'!$J$25:$J$33</xm:f>
          </x14:formula1>
          <xm:sqref>H7:J7 H9:J9 H11:J11 H13:J13 H15:J15 H17:J17</xm:sqref>
        </x14:dataValidation>
        <x14:dataValidation type="list" allowBlank="1" showInputMessage="1" showErrorMessage="1" xr:uid="{82E83449-2EFD-402A-8AA5-1131174CAE8F}">
          <x14:formula1>
            <xm:f>'BASE DONNEES ROULERS'!$A$6:$A$110</xm:f>
          </x14:formula1>
          <xm:sqref>T7:U7 T9:U9 T11:U11 T13:U13 T15:U15 T17:U17 T21:Y22 T24:Y25 T33:Y34 T36:Y37 T27:Y28 T30:Y31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9"/>
  <sheetViews>
    <sheetView showGridLines="0" workbookViewId="0">
      <selection activeCell="K17" sqref="K17"/>
    </sheetView>
  </sheetViews>
  <sheetFormatPr baseColWidth="10" defaultColWidth="16.3046875" defaultRowHeight="19.95" customHeight="1"/>
  <cols>
    <col min="1" max="1" width="28.4609375" style="7" customWidth="1"/>
    <col min="2" max="8" width="8.69140625" style="7" customWidth="1"/>
    <col min="9" max="9" width="7.3046875" style="7" customWidth="1"/>
    <col min="10" max="10" width="46.69140625" style="7" customWidth="1"/>
    <col min="11" max="11" width="18" style="7" customWidth="1"/>
    <col min="12" max="12" width="16.3046875" style="7" customWidth="1"/>
    <col min="13" max="16384" width="16.3046875" style="7"/>
  </cols>
  <sheetData>
    <row r="1" spans="1:11" ht="19.95" customHeight="1">
      <c r="A1" s="8"/>
      <c r="B1" s="9"/>
      <c r="C1" s="9"/>
      <c r="D1" s="9"/>
      <c r="E1" s="9"/>
      <c r="F1" s="9"/>
      <c r="G1" s="9"/>
      <c r="H1" s="9"/>
      <c r="I1" s="9"/>
      <c r="J1" s="9"/>
      <c r="K1" s="1"/>
    </row>
    <row r="2" spans="1:11" ht="19.95" customHeight="1">
      <c r="A2" s="10" t="s">
        <v>0</v>
      </c>
      <c r="B2" s="174" t="str">
        <f>'FAP DUO'!J2</f>
        <v/>
      </c>
      <c r="C2" s="12" t="s">
        <v>42</v>
      </c>
      <c r="D2" s="3"/>
      <c r="E2" s="399" t="s">
        <v>136</v>
      </c>
      <c r="F2" s="399"/>
      <c r="G2" s="399"/>
      <c r="H2" s="176" t="str">
        <f>IF(B2="","",VLOOKUP(B2,Catégories!C3:D11,2,FALSE))</f>
        <v/>
      </c>
      <c r="I2" s="3"/>
      <c r="J2" s="3"/>
      <c r="K2" s="2"/>
    </row>
    <row r="3" spans="1:11" ht="19.95" customHeight="1">
      <c r="A3" s="13"/>
      <c r="B3" s="14"/>
      <c r="C3" s="14"/>
      <c r="D3" s="14"/>
      <c r="E3" s="14"/>
      <c r="F3" s="14"/>
      <c r="G3" s="14"/>
      <c r="H3" s="14"/>
      <c r="I3" s="3"/>
      <c r="J3" s="3"/>
      <c r="K3" s="2"/>
    </row>
    <row r="4" spans="1:11" ht="20.9" customHeight="1">
      <c r="A4" s="405" t="s">
        <v>1</v>
      </c>
      <c r="B4" s="405"/>
      <c r="C4" s="405"/>
      <c r="D4" s="405"/>
      <c r="E4" s="405"/>
      <c r="F4" s="405"/>
      <c r="G4" s="405"/>
      <c r="H4" s="405"/>
      <c r="I4" s="15"/>
      <c r="J4" s="401"/>
      <c r="K4" s="402"/>
    </row>
    <row r="5" spans="1:11" ht="20.9" customHeight="1">
      <c r="A5" s="115" t="s">
        <v>43</v>
      </c>
      <c r="B5" s="116" t="s">
        <v>179</v>
      </c>
      <c r="C5" s="116" t="s">
        <v>180</v>
      </c>
      <c r="D5" s="116" t="s">
        <v>181</v>
      </c>
      <c r="E5" s="116" t="s">
        <v>182</v>
      </c>
      <c r="F5" s="116" t="s">
        <v>183</v>
      </c>
      <c r="G5" s="116" t="s">
        <v>184</v>
      </c>
      <c r="H5" s="116" t="s">
        <v>185</v>
      </c>
      <c r="I5" s="16"/>
      <c r="J5" s="403" t="s">
        <v>45</v>
      </c>
      <c r="K5" s="404"/>
    </row>
    <row r="6" spans="1:11" ht="20.9" customHeight="1">
      <c r="A6" s="117"/>
      <c r="B6" s="396" t="s">
        <v>186</v>
      </c>
      <c r="C6" s="397"/>
      <c r="D6" s="397"/>
      <c r="E6" s="397"/>
      <c r="F6" s="397"/>
      <c r="G6" s="397"/>
      <c r="H6" s="398"/>
      <c r="I6" s="16"/>
      <c r="J6" s="4" t="s">
        <v>46</v>
      </c>
      <c r="K6" s="17">
        <v>1</v>
      </c>
    </row>
    <row r="7" spans="1:11" ht="20.7" customHeight="1">
      <c r="A7" s="118" t="s">
        <v>187</v>
      </c>
      <c r="B7" s="119">
        <v>9</v>
      </c>
      <c r="C7" s="119">
        <v>8</v>
      </c>
      <c r="D7" s="120" t="s">
        <v>188</v>
      </c>
      <c r="E7" s="120" t="s">
        <v>188</v>
      </c>
      <c r="F7" s="120" t="s">
        <v>188</v>
      </c>
      <c r="G7" s="120" t="s">
        <v>188</v>
      </c>
      <c r="H7" s="120" t="s">
        <v>188</v>
      </c>
      <c r="I7" s="16"/>
      <c r="J7" s="4" t="s">
        <v>48</v>
      </c>
      <c r="K7" s="17">
        <v>2</v>
      </c>
    </row>
    <row r="8" spans="1:11" ht="20.7" customHeight="1">
      <c r="A8" s="121" t="s">
        <v>189</v>
      </c>
      <c r="B8" s="122">
        <v>9</v>
      </c>
      <c r="C8" s="122">
        <v>8</v>
      </c>
      <c r="D8" s="122">
        <v>6</v>
      </c>
      <c r="E8" s="120" t="s">
        <v>188</v>
      </c>
      <c r="F8" s="120" t="s">
        <v>188</v>
      </c>
      <c r="G8" s="120" t="s">
        <v>188</v>
      </c>
      <c r="H8" s="120" t="s">
        <v>188</v>
      </c>
      <c r="I8" s="16"/>
      <c r="J8" s="4" t="s">
        <v>49</v>
      </c>
      <c r="K8" s="17">
        <v>3</v>
      </c>
    </row>
    <row r="9" spans="1:11" ht="20.7" customHeight="1">
      <c r="A9" s="118" t="s">
        <v>190</v>
      </c>
      <c r="B9" s="119">
        <v>9</v>
      </c>
      <c r="C9" s="119">
        <v>8</v>
      </c>
      <c r="D9" s="119">
        <v>6</v>
      </c>
      <c r="E9" s="120" t="s">
        <v>188</v>
      </c>
      <c r="F9" s="120" t="s">
        <v>188</v>
      </c>
      <c r="G9" s="120" t="s">
        <v>188</v>
      </c>
      <c r="H9" s="120" t="s">
        <v>188</v>
      </c>
      <c r="I9" s="16"/>
      <c r="J9" s="4" t="s">
        <v>50</v>
      </c>
      <c r="K9" s="17">
        <v>4</v>
      </c>
    </row>
    <row r="10" spans="1:11" ht="20.7" customHeight="1">
      <c r="A10" s="118" t="s">
        <v>47</v>
      </c>
      <c r="B10" s="119">
        <v>8</v>
      </c>
      <c r="C10" s="119">
        <v>7</v>
      </c>
      <c r="D10" s="119">
        <v>5</v>
      </c>
      <c r="E10" s="120" t="s">
        <v>188</v>
      </c>
      <c r="F10" s="120" t="s">
        <v>188</v>
      </c>
      <c r="G10" s="120" t="s">
        <v>188</v>
      </c>
      <c r="H10" s="120" t="s">
        <v>188</v>
      </c>
      <c r="I10" s="15"/>
      <c r="J10" s="18"/>
      <c r="K10" s="19"/>
    </row>
    <row r="11" spans="1:11" ht="20.7" customHeight="1">
      <c r="A11" s="123" t="s">
        <v>191</v>
      </c>
      <c r="B11" s="119">
        <v>8</v>
      </c>
      <c r="C11" s="120" t="s">
        <v>188</v>
      </c>
      <c r="D11" s="120" t="s">
        <v>188</v>
      </c>
      <c r="E11" s="120" t="s">
        <v>188</v>
      </c>
      <c r="F11" s="120" t="s">
        <v>188</v>
      </c>
      <c r="G11" s="120" t="s">
        <v>188</v>
      </c>
      <c r="H11" s="120" t="s">
        <v>188</v>
      </c>
      <c r="I11" s="16"/>
      <c r="J11" s="400" t="s">
        <v>225</v>
      </c>
      <c r="K11" s="400"/>
    </row>
    <row r="12" spans="1:11" ht="20.7" customHeight="1">
      <c r="A12" s="118" t="s">
        <v>192</v>
      </c>
      <c r="B12" s="119">
        <v>7</v>
      </c>
      <c r="C12" s="119">
        <v>5</v>
      </c>
      <c r="D12" s="120" t="s">
        <v>188</v>
      </c>
      <c r="E12" s="120" t="s">
        <v>188</v>
      </c>
      <c r="F12" s="120" t="s">
        <v>188</v>
      </c>
      <c r="G12" s="120" t="s">
        <v>188</v>
      </c>
      <c r="H12" s="120" t="s">
        <v>188</v>
      </c>
      <c r="I12" s="16"/>
      <c r="J12" s="123" t="s">
        <v>226</v>
      </c>
      <c r="K12" s="128">
        <v>1</v>
      </c>
    </row>
    <row r="13" spans="1:11" ht="20.7" customHeight="1">
      <c r="A13" s="118" t="s">
        <v>51</v>
      </c>
      <c r="B13" s="119">
        <v>7</v>
      </c>
      <c r="C13" s="119">
        <v>5</v>
      </c>
      <c r="D13" s="120" t="s">
        <v>188</v>
      </c>
      <c r="E13" s="120" t="s">
        <v>188</v>
      </c>
      <c r="F13" s="120" t="s">
        <v>188</v>
      </c>
      <c r="G13" s="120" t="s">
        <v>188</v>
      </c>
      <c r="H13" s="120" t="s">
        <v>188</v>
      </c>
      <c r="I13" s="16"/>
      <c r="J13" s="123" t="s">
        <v>227</v>
      </c>
      <c r="K13" s="128">
        <v>1</v>
      </c>
    </row>
    <row r="14" spans="1:11" ht="20.7" customHeight="1">
      <c r="A14" s="118" t="s">
        <v>52</v>
      </c>
      <c r="B14" s="119">
        <v>6</v>
      </c>
      <c r="C14" s="119">
        <v>4</v>
      </c>
      <c r="D14" s="120" t="s">
        <v>188</v>
      </c>
      <c r="E14" s="120" t="s">
        <v>188</v>
      </c>
      <c r="F14" s="120" t="s">
        <v>188</v>
      </c>
      <c r="G14" s="120" t="s">
        <v>188</v>
      </c>
      <c r="H14" s="120" t="s">
        <v>188</v>
      </c>
      <c r="I14" s="16"/>
      <c r="J14" s="123" t="s">
        <v>228</v>
      </c>
      <c r="K14" s="128">
        <v>2</v>
      </c>
    </row>
    <row r="15" spans="1:11" ht="20.7" customHeight="1">
      <c r="A15" s="118" t="s">
        <v>193</v>
      </c>
      <c r="B15" s="119">
        <v>5</v>
      </c>
      <c r="C15" s="119">
        <v>4</v>
      </c>
      <c r="D15" s="120" t="s">
        <v>188</v>
      </c>
      <c r="E15" s="120" t="s">
        <v>188</v>
      </c>
      <c r="F15" s="120" t="s">
        <v>188</v>
      </c>
      <c r="G15" s="120" t="s">
        <v>188</v>
      </c>
      <c r="H15" s="120" t="s">
        <v>188</v>
      </c>
      <c r="I15" s="20"/>
      <c r="J15" s="123" t="s">
        <v>55</v>
      </c>
      <c r="K15" s="128">
        <v>2</v>
      </c>
    </row>
    <row r="16" spans="1:11" ht="20.7" customHeight="1">
      <c r="A16" s="118" t="s">
        <v>53</v>
      </c>
      <c r="B16" s="119">
        <v>8</v>
      </c>
      <c r="C16" s="120" t="s">
        <v>188</v>
      </c>
      <c r="D16" s="120" t="s">
        <v>188</v>
      </c>
      <c r="E16" s="120" t="s">
        <v>188</v>
      </c>
      <c r="F16" s="120" t="s">
        <v>188</v>
      </c>
      <c r="G16" s="120" t="s">
        <v>188</v>
      </c>
      <c r="H16" s="120" t="s">
        <v>188</v>
      </c>
      <c r="I16" s="20"/>
      <c r="J16" s="129" t="s">
        <v>229</v>
      </c>
      <c r="K16" s="130">
        <f>IF(H2&lt;6,2,1.5)</f>
        <v>1.5</v>
      </c>
    </row>
    <row r="17" spans="1:11" ht="20.7" customHeight="1">
      <c r="A17" s="117"/>
      <c r="B17" s="396" t="s">
        <v>194</v>
      </c>
      <c r="C17" s="397"/>
      <c r="D17" s="397"/>
      <c r="E17" s="397"/>
      <c r="F17" s="397"/>
      <c r="G17" s="397"/>
      <c r="H17" s="398"/>
      <c r="I17" s="16"/>
      <c r="J17" s="131" t="s">
        <v>230</v>
      </c>
      <c r="K17" s="132">
        <v>3</v>
      </c>
    </row>
    <row r="18" spans="1:11" ht="20.7" customHeight="1">
      <c r="A18" s="118" t="s">
        <v>195</v>
      </c>
      <c r="B18" s="120" t="s">
        <v>188</v>
      </c>
      <c r="C18" s="120" t="s">
        <v>188</v>
      </c>
      <c r="D18" s="120" t="s">
        <v>188</v>
      </c>
      <c r="E18" s="120" t="s">
        <v>188</v>
      </c>
      <c r="F18" s="122">
        <v>9</v>
      </c>
      <c r="G18" s="119">
        <v>8</v>
      </c>
      <c r="H18" s="119">
        <v>7</v>
      </c>
      <c r="I18" s="16"/>
      <c r="J18" s="123" t="s">
        <v>56</v>
      </c>
      <c r="K18" s="128">
        <v>3</v>
      </c>
    </row>
    <row r="19" spans="1:11" ht="20.7" customHeight="1">
      <c r="A19" s="118" t="s">
        <v>54</v>
      </c>
      <c r="B19" s="120" t="s">
        <v>188</v>
      </c>
      <c r="C19" s="120" t="s">
        <v>188</v>
      </c>
      <c r="D19" s="120" t="s">
        <v>188</v>
      </c>
      <c r="E19" s="116">
        <v>8</v>
      </c>
      <c r="F19" s="116">
        <v>7</v>
      </c>
      <c r="G19" s="116">
        <v>5</v>
      </c>
      <c r="H19" s="116">
        <v>4</v>
      </c>
      <c r="I19" s="16"/>
      <c r="J19" s="123" t="s">
        <v>231</v>
      </c>
      <c r="K19" s="128">
        <v>3</v>
      </c>
    </row>
    <row r="20" spans="1:11" ht="20.7" customHeight="1">
      <c r="A20" s="118" t="s">
        <v>196</v>
      </c>
      <c r="B20" s="120" t="s">
        <v>188</v>
      </c>
      <c r="C20" s="120" t="s">
        <v>188</v>
      </c>
      <c r="D20" s="119">
        <v>9</v>
      </c>
      <c r="E20" s="119">
        <v>8</v>
      </c>
      <c r="F20" s="119">
        <v>7</v>
      </c>
      <c r="G20" s="120" t="s">
        <v>188</v>
      </c>
      <c r="H20" s="120" t="s">
        <v>188</v>
      </c>
      <c r="I20" s="16"/>
      <c r="J20" s="123" t="s">
        <v>232</v>
      </c>
      <c r="K20" s="128">
        <v>3</v>
      </c>
    </row>
    <row r="21" spans="1:11" ht="20.7" customHeight="1">
      <c r="A21" s="118" t="s">
        <v>57</v>
      </c>
      <c r="B21" s="120" t="s">
        <v>188</v>
      </c>
      <c r="C21" s="120" t="s">
        <v>188</v>
      </c>
      <c r="D21" s="119">
        <v>9</v>
      </c>
      <c r="E21" s="119">
        <v>8</v>
      </c>
      <c r="F21" s="119">
        <v>7</v>
      </c>
      <c r="G21" s="120" t="s">
        <v>188</v>
      </c>
      <c r="H21" s="120" t="s">
        <v>188</v>
      </c>
      <c r="I21" s="16"/>
      <c r="J21" s="123" t="s">
        <v>233</v>
      </c>
      <c r="K21" s="128">
        <v>3</v>
      </c>
    </row>
    <row r="22" spans="1:11" ht="20.7" customHeight="1">
      <c r="A22" s="124" t="s">
        <v>58</v>
      </c>
      <c r="B22" s="120" t="s">
        <v>188</v>
      </c>
      <c r="C22" s="120" t="s">
        <v>188</v>
      </c>
      <c r="D22" s="120" t="s">
        <v>188</v>
      </c>
      <c r="E22" s="120" t="s">
        <v>188</v>
      </c>
      <c r="F22" s="120" t="s">
        <v>188</v>
      </c>
      <c r="G22" s="120" t="s">
        <v>188</v>
      </c>
      <c r="H22" s="120" t="s">
        <v>188</v>
      </c>
      <c r="I22" s="15"/>
      <c r="J22" s="131" t="s">
        <v>59</v>
      </c>
      <c r="K22" s="128">
        <v>3</v>
      </c>
    </row>
    <row r="23" spans="1:11" ht="20.7" customHeight="1">
      <c r="A23" s="118" t="s">
        <v>60</v>
      </c>
      <c r="B23" s="120" t="s">
        <v>188</v>
      </c>
      <c r="C23" s="122">
        <v>9</v>
      </c>
      <c r="D23" s="119">
        <v>8</v>
      </c>
      <c r="E23" s="119">
        <v>7</v>
      </c>
      <c r="F23" s="119">
        <v>5</v>
      </c>
      <c r="G23" s="120" t="s">
        <v>188</v>
      </c>
      <c r="H23" s="120" t="s">
        <v>188</v>
      </c>
      <c r="I23" s="16"/>
      <c r="J23" s="133"/>
      <c r="K23" s="133"/>
    </row>
    <row r="24" spans="1:11" ht="20.7" customHeight="1">
      <c r="A24" s="118" t="s">
        <v>61</v>
      </c>
      <c r="B24" s="119">
        <v>9</v>
      </c>
      <c r="C24" s="119">
        <v>8</v>
      </c>
      <c r="D24" s="120" t="s">
        <v>188</v>
      </c>
      <c r="E24" s="120" t="s">
        <v>188</v>
      </c>
      <c r="F24" s="120" t="s">
        <v>188</v>
      </c>
      <c r="G24" s="120" t="s">
        <v>188</v>
      </c>
      <c r="H24" s="120" t="s">
        <v>188</v>
      </c>
      <c r="I24" s="16"/>
      <c r="J24" s="407" t="s">
        <v>234</v>
      </c>
      <c r="K24" s="407"/>
    </row>
    <row r="25" spans="1:11" ht="20.7" customHeight="1">
      <c r="A25" s="125" t="s">
        <v>197</v>
      </c>
      <c r="B25" s="122">
        <v>10</v>
      </c>
      <c r="C25" s="122">
        <v>9</v>
      </c>
      <c r="D25" s="122">
        <v>8</v>
      </c>
      <c r="E25" s="122">
        <v>7</v>
      </c>
      <c r="F25" s="122">
        <v>5</v>
      </c>
      <c r="G25" s="120" t="s">
        <v>188</v>
      </c>
      <c r="H25" s="120" t="s">
        <v>188</v>
      </c>
      <c r="I25" s="15"/>
      <c r="J25" s="134" t="s">
        <v>235</v>
      </c>
      <c r="K25" s="135">
        <v>1</v>
      </c>
    </row>
    <row r="26" spans="1:11" ht="20.7" customHeight="1">
      <c r="A26" s="117"/>
      <c r="B26" s="396" t="s">
        <v>198</v>
      </c>
      <c r="C26" s="397"/>
      <c r="D26" s="397"/>
      <c r="E26" s="397"/>
      <c r="F26" s="397"/>
      <c r="G26" s="397"/>
      <c r="H26" s="398"/>
      <c r="I26" s="15"/>
      <c r="J26" s="134" t="s">
        <v>66</v>
      </c>
      <c r="K26" s="135">
        <v>1</v>
      </c>
    </row>
    <row r="27" spans="1:11" ht="20.7" customHeight="1">
      <c r="A27" s="118" t="s">
        <v>199</v>
      </c>
      <c r="B27" s="120" t="s">
        <v>188</v>
      </c>
      <c r="C27" s="120" t="s">
        <v>188</v>
      </c>
      <c r="D27" s="120" t="s">
        <v>188</v>
      </c>
      <c r="E27" s="120" t="s">
        <v>188</v>
      </c>
      <c r="F27" s="122">
        <v>8</v>
      </c>
      <c r="G27" s="122">
        <v>7</v>
      </c>
      <c r="H27" s="122">
        <v>6</v>
      </c>
      <c r="I27" s="16"/>
      <c r="J27" s="134" t="s">
        <v>68</v>
      </c>
      <c r="K27" s="135">
        <v>1</v>
      </c>
    </row>
    <row r="28" spans="1:11" ht="20.7" customHeight="1">
      <c r="A28" s="118" t="s">
        <v>200</v>
      </c>
      <c r="B28" s="120" t="s">
        <v>188</v>
      </c>
      <c r="C28" s="120" t="s">
        <v>188</v>
      </c>
      <c r="D28" s="120" t="s">
        <v>188</v>
      </c>
      <c r="E28" s="122">
        <v>8</v>
      </c>
      <c r="F28" s="122">
        <v>7</v>
      </c>
      <c r="G28" s="122">
        <v>6</v>
      </c>
      <c r="H28" s="122">
        <v>5</v>
      </c>
      <c r="I28" s="16"/>
      <c r="J28" s="134" t="s">
        <v>236</v>
      </c>
      <c r="K28" s="135">
        <v>1</v>
      </c>
    </row>
    <row r="29" spans="1:11" ht="20.7" customHeight="1">
      <c r="A29" s="118" t="s">
        <v>201</v>
      </c>
      <c r="B29" s="120" t="s">
        <v>188</v>
      </c>
      <c r="C29" s="120" t="s">
        <v>188</v>
      </c>
      <c r="D29" s="119">
        <v>9</v>
      </c>
      <c r="E29" s="119">
        <v>8</v>
      </c>
      <c r="F29" s="119">
        <v>7</v>
      </c>
      <c r="G29" s="122">
        <v>5</v>
      </c>
      <c r="H29" s="120" t="s">
        <v>188</v>
      </c>
      <c r="I29" s="20"/>
      <c r="J29" s="134" t="s">
        <v>237</v>
      </c>
      <c r="K29" s="135">
        <v>1</v>
      </c>
    </row>
    <row r="30" spans="1:11" ht="20.7" customHeight="1">
      <c r="A30" s="118" t="s">
        <v>202</v>
      </c>
      <c r="B30" s="120" t="s">
        <v>188</v>
      </c>
      <c r="C30" s="122">
        <v>9</v>
      </c>
      <c r="D30" s="122">
        <v>8</v>
      </c>
      <c r="E30" s="122">
        <v>7</v>
      </c>
      <c r="F30" s="122">
        <v>6</v>
      </c>
      <c r="G30" s="120" t="s">
        <v>188</v>
      </c>
      <c r="H30" s="120" t="s">
        <v>188</v>
      </c>
      <c r="I30" s="20"/>
      <c r="J30" s="134" t="s">
        <v>238</v>
      </c>
      <c r="K30" s="135">
        <v>1</v>
      </c>
    </row>
    <row r="31" spans="1:11" ht="20.7" customHeight="1">
      <c r="A31" s="118" t="s">
        <v>203</v>
      </c>
      <c r="B31" s="120" t="s">
        <v>188</v>
      </c>
      <c r="C31" s="119">
        <v>8</v>
      </c>
      <c r="D31" s="119">
        <v>7</v>
      </c>
      <c r="E31" s="119">
        <v>6</v>
      </c>
      <c r="F31" s="120" t="s">
        <v>188</v>
      </c>
      <c r="G31" s="120" t="s">
        <v>188</v>
      </c>
      <c r="H31" s="120" t="s">
        <v>188</v>
      </c>
      <c r="I31" s="16"/>
      <c r="J31" s="134" t="s">
        <v>239</v>
      </c>
      <c r="K31" s="135">
        <v>1</v>
      </c>
    </row>
    <row r="32" spans="1:11" ht="20.7" customHeight="1">
      <c r="A32" s="118" t="s">
        <v>62</v>
      </c>
      <c r="B32" s="119">
        <v>9</v>
      </c>
      <c r="C32" s="119">
        <v>7</v>
      </c>
      <c r="D32" s="119">
        <v>6</v>
      </c>
      <c r="E32" s="120" t="s">
        <v>188</v>
      </c>
      <c r="F32" s="120" t="s">
        <v>188</v>
      </c>
      <c r="G32" s="120" t="s">
        <v>188</v>
      </c>
      <c r="H32" s="120" t="s">
        <v>188</v>
      </c>
      <c r="I32" s="22"/>
      <c r="J32" s="134" t="s">
        <v>240</v>
      </c>
      <c r="K32" s="135">
        <v>2</v>
      </c>
    </row>
    <row r="33" spans="1:11" ht="20.7" customHeight="1">
      <c r="A33" s="117"/>
      <c r="B33" s="396" t="s">
        <v>204</v>
      </c>
      <c r="C33" s="397"/>
      <c r="D33" s="397"/>
      <c r="E33" s="397"/>
      <c r="F33" s="397"/>
      <c r="G33" s="397"/>
      <c r="H33" s="398"/>
      <c r="I33" s="22"/>
      <c r="J33" s="136" t="s">
        <v>241</v>
      </c>
      <c r="K33" s="135">
        <v>1</v>
      </c>
    </row>
    <row r="34" spans="1:11" ht="20.7" customHeight="1">
      <c r="A34" s="118" t="s">
        <v>63</v>
      </c>
      <c r="B34" s="120" t="s">
        <v>188</v>
      </c>
      <c r="C34" s="120" t="s">
        <v>188</v>
      </c>
      <c r="D34" s="120" t="s">
        <v>188</v>
      </c>
      <c r="E34" s="120" t="s">
        <v>188</v>
      </c>
      <c r="F34" s="122">
        <v>10</v>
      </c>
      <c r="G34" s="119">
        <v>9</v>
      </c>
      <c r="H34" s="119">
        <v>8</v>
      </c>
      <c r="I34" s="22"/>
      <c r="J34" s="24"/>
      <c r="K34" s="25"/>
    </row>
    <row r="35" spans="1:11" ht="20.7" customHeight="1">
      <c r="A35" s="118" t="s">
        <v>64</v>
      </c>
      <c r="B35" s="120" t="s">
        <v>188</v>
      </c>
      <c r="C35" s="120" t="s">
        <v>188</v>
      </c>
      <c r="D35" s="120" t="s">
        <v>188</v>
      </c>
      <c r="E35" s="122">
        <v>9</v>
      </c>
      <c r="F35" s="119">
        <v>8</v>
      </c>
      <c r="G35" s="119">
        <v>7</v>
      </c>
      <c r="H35" s="119">
        <v>6</v>
      </c>
      <c r="I35" s="22"/>
      <c r="J35" s="24"/>
      <c r="K35" s="25"/>
    </row>
    <row r="36" spans="1:11" ht="20.7" customHeight="1">
      <c r="A36" s="118" t="s">
        <v>65</v>
      </c>
      <c r="B36" s="120" t="s">
        <v>188</v>
      </c>
      <c r="C36" s="120" t="s">
        <v>188</v>
      </c>
      <c r="D36" s="119">
        <v>8</v>
      </c>
      <c r="E36" s="119">
        <v>7</v>
      </c>
      <c r="F36" s="119">
        <v>6</v>
      </c>
      <c r="G36" s="119">
        <v>5</v>
      </c>
      <c r="H36" s="119">
        <v>4</v>
      </c>
      <c r="I36" s="22"/>
      <c r="J36" s="24"/>
      <c r="K36" s="25"/>
    </row>
    <row r="37" spans="1:11" ht="20.7" customHeight="1">
      <c r="A37" s="118" t="s">
        <v>67</v>
      </c>
      <c r="B37" s="120" t="s">
        <v>188</v>
      </c>
      <c r="C37" s="119">
        <v>9</v>
      </c>
      <c r="D37" s="119">
        <v>7</v>
      </c>
      <c r="E37" s="119">
        <v>6</v>
      </c>
      <c r="F37" s="120" t="s">
        <v>188</v>
      </c>
      <c r="G37" s="120" t="s">
        <v>188</v>
      </c>
      <c r="H37" s="120" t="s">
        <v>188</v>
      </c>
      <c r="I37" s="22"/>
      <c r="J37" s="24"/>
      <c r="K37" s="25"/>
    </row>
    <row r="38" spans="1:11" ht="20.7" customHeight="1">
      <c r="A38" s="117"/>
      <c r="B38" s="396" t="s">
        <v>205</v>
      </c>
      <c r="C38" s="397"/>
      <c r="D38" s="397"/>
      <c r="E38" s="397"/>
      <c r="F38" s="397"/>
      <c r="G38" s="397"/>
      <c r="H38" s="398"/>
      <c r="I38" s="22"/>
      <c r="J38" s="24"/>
      <c r="K38" s="25"/>
    </row>
    <row r="39" spans="1:11" ht="20.7" customHeight="1">
      <c r="A39" s="126" t="s">
        <v>206</v>
      </c>
      <c r="B39" s="120" t="s">
        <v>188</v>
      </c>
      <c r="C39" s="120" t="s">
        <v>188</v>
      </c>
      <c r="D39" s="120" t="s">
        <v>188</v>
      </c>
      <c r="E39" s="120" t="s">
        <v>188</v>
      </c>
      <c r="F39" s="120" t="s">
        <v>188</v>
      </c>
      <c r="G39" s="120" t="s">
        <v>188</v>
      </c>
      <c r="H39" s="119">
        <v>10</v>
      </c>
      <c r="I39" s="22"/>
      <c r="J39" s="24"/>
      <c r="K39" s="25"/>
    </row>
    <row r="40" spans="1:11" ht="20.7" customHeight="1">
      <c r="A40" s="126" t="s">
        <v>207</v>
      </c>
      <c r="B40" s="120" t="s">
        <v>188</v>
      </c>
      <c r="C40" s="120" t="s">
        <v>188</v>
      </c>
      <c r="D40" s="120" t="s">
        <v>188</v>
      </c>
      <c r="E40" s="120" t="s">
        <v>188</v>
      </c>
      <c r="F40" s="120" t="s">
        <v>188</v>
      </c>
      <c r="G40" s="120" t="s">
        <v>188</v>
      </c>
      <c r="H40" s="119">
        <v>10</v>
      </c>
      <c r="I40" s="22"/>
      <c r="J40" s="24"/>
      <c r="K40" s="25"/>
    </row>
    <row r="41" spans="1:11" ht="20.7" customHeight="1">
      <c r="A41" s="118" t="s">
        <v>208</v>
      </c>
      <c r="B41" s="120" t="s">
        <v>188</v>
      </c>
      <c r="C41" s="120" t="s">
        <v>188</v>
      </c>
      <c r="D41" s="120" t="s">
        <v>188</v>
      </c>
      <c r="E41" s="120" t="s">
        <v>188</v>
      </c>
      <c r="F41" s="120" t="s">
        <v>188</v>
      </c>
      <c r="G41" s="122">
        <v>10</v>
      </c>
      <c r="H41" s="119">
        <v>9</v>
      </c>
      <c r="I41" s="15"/>
      <c r="J41" s="24"/>
      <c r="K41" s="25"/>
    </row>
    <row r="42" spans="1:11" ht="20.7" customHeight="1">
      <c r="A42" s="118" t="s">
        <v>209</v>
      </c>
      <c r="B42" s="120" t="s">
        <v>188</v>
      </c>
      <c r="C42" s="120" t="s">
        <v>188</v>
      </c>
      <c r="D42" s="120" t="s">
        <v>188</v>
      </c>
      <c r="E42" s="120" t="s">
        <v>188</v>
      </c>
      <c r="F42" s="122">
        <v>10</v>
      </c>
      <c r="G42" s="119">
        <v>9</v>
      </c>
      <c r="H42" s="119">
        <v>8</v>
      </c>
      <c r="I42" s="15"/>
      <c r="J42" s="24"/>
      <c r="K42" s="25"/>
    </row>
    <row r="43" spans="1:11" ht="20.7" customHeight="1">
      <c r="A43" s="118" t="s">
        <v>210</v>
      </c>
      <c r="B43" s="120" t="s">
        <v>188</v>
      </c>
      <c r="C43" s="120" t="s">
        <v>188</v>
      </c>
      <c r="D43" s="120" t="s">
        <v>188</v>
      </c>
      <c r="E43" s="120" t="s">
        <v>188</v>
      </c>
      <c r="F43" s="122">
        <v>10</v>
      </c>
      <c r="G43" s="116">
        <v>9</v>
      </c>
      <c r="H43" s="116">
        <v>8</v>
      </c>
      <c r="I43" s="15"/>
      <c r="J43" s="3"/>
      <c r="K43" s="2"/>
    </row>
    <row r="44" spans="1:11" ht="20.7" customHeight="1">
      <c r="A44" s="121" t="s">
        <v>211</v>
      </c>
      <c r="B44" s="120" t="s">
        <v>188</v>
      </c>
      <c r="C44" s="120" t="s">
        <v>188</v>
      </c>
      <c r="D44" s="120" t="s">
        <v>188</v>
      </c>
      <c r="E44" s="120" t="s">
        <v>188</v>
      </c>
      <c r="F44" s="122">
        <v>10</v>
      </c>
      <c r="G44" s="122">
        <v>9</v>
      </c>
      <c r="H44" s="122">
        <v>7</v>
      </c>
      <c r="I44" s="15"/>
      <c r="J44" s="3"/>
      <c r="K44" s="2"/>
    </row>
    <row r="45" spans="1:11" ht="20.7" customHeight="1">
      <c r="A45" s="121" t="s">
        <v>212</v>
      </c>
      <c r="B45" s="120" t="s">
        <v>188</v>
      </c>
      <c r="C45" s="120" t="s">
        <v>188</v>
      </c>
      <c r="D45" s="120" t="s">
        <v>188</v>
      </c>
      <c r="E45" s="127">
        <v>9</v>
      </c>
      <c r="F45" s="127">
        <v>8</v>
      </c>
      <c r="G45" s="122">
        <v>7</v>
      </c>
      <c r="H45" s="127">
        <v>5</v>
      </c>
      <c r="I45" s="15"/>
      <c r="J45" s="5"/>
      <c r="K45" s="6"/>
    </row>
    <row r="46" spans="1:11" ht="20.7" customHeight="1">
      <c r="A46" s="121" t="s">
        <v>213</v>
      </c>
      <c r="B46" s="120" t="s">
        <v>188</v>
      </c>
      <c r="C46" s="120" t="s">
        <v>188</v>
      </c>
      <c r="D46" s="120" t="s">
        <v>188</v>
      </c>
      <c r="E46" s="122">
        <v>10</v>
      </c>
      <c r="F46" s="122">
        <v>9</v>
      </c>
      <c r="G46" s="122">
        <v>8</v>
      </c>
      <c r="H46" s="122">
        <v>6</v>
      </c>
      <c r="I46" s="15"/>
    </row>
    <row r="47" spans="1:11" ht="20.7" customHeight="1">
      <c r="A47" s="118" t="s">
        <v>214</v>
      </c>
      <c r="B47" s="120" t="s">
        <v>188</v>
      </c>
      <c r="C47" s="120" t="s">
        <v>188</v>
      </c>
      <c r="D47" s="120" t="s">
        <v>188</v>
      </c>
      <c r="E47" s="122">
        <v>10</v>
      </c>
      <c r="F47" s="122">
        <v>9</v>
      </c>
      <c r="G47" s="122">
        <v>8</v>
      </c>
      <c r="H47" s="122">
        <v>6</v>
      </c>
      <c r="I47" s="15"/>
    </row>
    <row r="48" spans="1:11" ht="20.7" customHeight="1">
      <c r="A48" s="118" t="s">
        <v>215</v>
      </c>
      <c r="B48" s="120" t="s">
        <v>188</v>
      </c>
      <c r="C48" s="120" t="s">
        <v>188</v>
      </c>
      <c r="D48" s="122">
        <v>10</v>
      </c>
      <c r="E48" s="122">
        <v>9</v>
      </c>
      <c r="F48" s="122">
        <v>8</v>
      </c>
      <c r="G48" s="122">
        <v>6</v>
      </c>
      <c r="H48" s="122">
        <v>5</v>
      </c>
      <c r="I48" s="15"/>
    </row>
    <row r="49" spans="1:9" ht="20.7" customHeight="1">
      <c r="A49" s="118" t="s">
        <v>69</v>
      </c>
      <c r="B49" s="120" t="s">
        <v>188</v>
      </c>
      <c r="C49" s="120" t="s">
        <v>188</v>
      </c>
      <c r="D49" s="119">
        <v>9</v>
      </c>
      <c r="E49" s="122">
        <v>8</v>
      </c>
      <c r="F49" s="122">
        <v>7</v>
      </c>
      <c r="G49" s="119">
        <v>5</v>
      </c>
      <c r="H49" s="119">
        <v>4</v>
      </c>
      <c r="I49" s="26"/>
    </row>
    <row r="50" spans="1:9" ht="19.95" customHeight="1">
      <c r="A50" s="117"/>
      <c r="B50" s="396" t="s">
        <v>216</v>
      </c>
      <c r="C50" s="397"/>
      <c r="D50" s="397"/>
      <c r="E50" s="397"/>
      <c r="F50" s="397"/>
      <c r="G50" s="397"/>
      <c r="H50" s="406"/>
    </row>
    <row r="51" spans="1:9" ht="19.95" customHeight="1">
      <c r="A51" s="126" t="s">
        <v>217</v>
      </c>
      <c r="B51" s="120" t="s">
        <v>188</v>
      </c>
      <c r="C51" s="120" t="s">
        <v>188</v>
      </c>
      <c r="D51" s="120" t="s">
        <v>188</v>
      </c>
      <c r="E51" s="120" t="s">
        <v>188</v>
      </c>
      <c r="F51" s="120" t="s">
        <v>188</v>
      </c>
      <c r="G51" s="120" t="s">
        <v>188</v>
      </c>
      <c r="H51" s="119">
        <v>10</v>
      </c>
    </row>
    <row r="52" spans="1:9" ht="19.95" customHeight="1">
      <c r="A52" s="118" t="s">
        <v>70</v>
      </c>
      <c r="B52" s="120" t="s">
        <v>188</v>
      </c>
      <c r="C52" s="120" t="s">
        <v>188</v>
      </c>
      <c r="D52" s="120" t="s">
        <v>188</v>
      </c>
      <c r="E52" s="120" t="s">
        <v>188</v>
      </c>
      <c r="F52" s="120" t="s">
        <v>188</v>
      </c>
      <c r="G52" s="120" t="s">
        <v>188</v>
      </c>
      <c r="H52" s="119">
        <v>10</v>
      </c>
    </row>
    <row r="53" spans="1:9" ht="19.95" customHeight="1">
      <c r="A53" s="118" t="s">
        <v>218</v>
      </c>
      <c r="B53" s="120" t="s">
        <v>188</v>
      </c>
      <c r="C53" s="120" t="s">
        <v>188</v>
      </c>
      <c r="D53" s="120" t="s">
        <v>188</v>
      </c>
      <c r="E53" s="120" t="s">
        <v>188</v>
      </c>
      <c r="F53" s="120" t="s">
        <v>188</v>
      </c>
      <c r="G53" s="119">
        <v>10</v>
      </c>
      <c r="H53" s="119">
        <v>9</v>
      </c>
    </row>
    <row r="54" spans="1:9" ht="19.95" customHeight="1">
      <c r="A54" s="118" t="s">
        <v>219</v>
      </c>
      <c r="B54" s="120" t="s">
        <v>188</v>
      </c>
      <c r="C54" s="120" t="s">
        <v>188</v>
      </c>
      <c r="D54" s="120" t="s">
        <v>188</v>
      </c>
      <c r="E54" s="120" t="s">
        <v>188</v>
      </c>
      <c r="F54" s="122">
        <v>10</v>
      </c>
      <c r="G54" s="119">
        <v>9</v>
      </c>
      <c r="H54" s="119">
        <v>8</v>
      </c>
    </row>
    <row r="55" spans="1:9" ht="19.95" customHeight="1">
      <c r="A55" s="118" t="s">
        <v>220</v>
      </c>
      <c r="B55" s="120" t="s">
        <v>188</v>
      </c>
      <c r="C55" s="120" t="s">
        <v>188</v>
      </c>
      <c r="D55" s="120" t="s">
        <v>188</v>
      </c>
      <c r="E55" s="120" t="s">
        <v>188</v>
      </c>
      <c r="F55" s="122">
        <v>10</v>
      </c>
      <c r="G55" s="119">
        <v>9</v>
      </c>
      <c r="H55" s="119">
        <v>8</v>
      </c>
    </row>
    <row r="56" spans="1:9" ht="19.95" customHeight="1">
      <c r="A56" s="118" t="s">
        <v>221</v>
      </c>
      <c r="B56" s="120" t="s">
        <v>188</v>
      </c>
      <c r="C56" s="120" t="s">
        <v>188</v>
      </c>
      <c r="D56" s="120" t="s">
        <v>188</v>
      </c>
      <c r="E56" s="122">
        <v>10</v>
      </c>
      <c r="F56" s="122">
        <v>9</v>
      </c>
      <c r="G56" s="122">
        <v>8</v>
      </c>
      <c r="H56" s="122">
        <v>6</v>
      </c>
    </row>
    <row r="57" spans="1:9" ht="19.95" customHeight="1">
      <c r="A57" s="121" t="s">
        <v>222</v>
      </c>
      <c r="B57" s="120" t="s">
        <v>188</v>
      </c>
      <c r="C57" s="120" t="s">
        <v>188</v>
      </c>
      <c r="D57" s="120" t="s">
        <v>188</v>
      </c>
      <c r="E57" s="122">
        <v>10</v>
      </c>
      <c r="F57" s="122">
        <v>9</v>
      </c>
      <c r="G57" s="122">
        <v>8</v>
      </c>
      <c r="H57" s="122">
        <v>6</v>
      </c>
    </row>
    <row r="58" spans="1:9" ht="19.95" customHeight="1">
      <c r="A58" s="121" t="s">
        <v>223</v>
      </c>
      <c r="B58" s="120" t="s">
        <v>188</v>
      </c>
      <c r="C58" s="120" t="s">
        <v>188</v>
      </c>
      <c r="D58" s="122">
        <v>10</v>
      </c>
      <c r="E58" s="122">
        <v>9</v>
      </c>
      <c r="F58" s="122">
        <v>8</v>
      </c>
      <c r="G58" s="122">
        <v>6</v>
      </c>
      <c r="H58" s="122">
        <v>5</v>
      </c>
    </row>
    <row r="59" spans="1:9" ht="19.95" customHeight="1">
      <c r="A59" s="118" t="s">
        <v>224</v>
      </c>
      <c r="B59" s="120" t="s">
        <v>188</v>
      </c>
      <c r="C59" s="120" t="s">
        <v>188</v>
      </c>
      <c r="D59" s="119">
        <v>9</v>
      </c>
      <c r="E59" s="119">
        <v>8</v>
      </c>
      <c r="F59" s="119">
        <v>7</v>
      </c>
      <c r="G59" s="119">
        <v>5</v>
      </c>
      <c r="H59" s="119">
        <v>4</v>
      </c>
    </row>
  </sheetData>
  <sheetProtection algorithmName="SHA-512" hashValue="O8aRi/vyzRei+4kz/PjHffHjT5RTQec1L5AEfhv75ygkQQGnuzsMs8dlcYo4jS+gQ5qaxapQOP+9d3+/YrkMww==" saltValue="t/7dZ0E9pGfzj+pJhjMSEA==" spinCount="100000" sheet="1" objects="1" scenarios="1"/>
  <mergeCells count="12">
    <mergeCell ref="B26:H26"/>
    <mergeCell ref="B33:H33"/>
    <mergeCell ref="B38:H38"/>
    <mergeCell ref="B50:H50"/>
    <mergeCell ref="J24:K24"/>
    <mergeCell ref="B17:H17"/>
    <mergeCell ref="E2:G2"/>
    <mergeCell ref="J11:K11"/>
    <mergeCell ref="J4:K4"/>
    <mergeCell ref="J5:K5"/>
    <mergeCell ref="A4:H4"/>
    <mergeCell ref="B6:H6"/>
  </mergeCells>
  <pageMargins left="1" right="1" top="1" bottom="1" header="0.25" footer="0.25"/>
  <pageSetup scale="44" orientation="portrait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10"/>
  <sheetViews>
    <sheetView showGridLines="0" topLeftCell="A10" zoomScale="90" workbookViewId="0">
      <selection activeCell="J16" sqref="J16"/>
    </sheetView>
  </sheetViews>
  <sheetFormatPr baseColWidth="10" defaultColWidth="16.3046875" defaultRowHeight="19.95" customHeight="1"/>
  <cols>
    <col min="1" max="1" width="32.3046875" style="7" customWidth="1"/>
    <col min="2" max="8" width="8.69140625" style="7" customWidth="1"/>
    <col min="9" max="9" width="7.3046875" style="7" customWidth="1"/>
    <col min="10" max="10" width="38.3046875" style="7" customWidth="1"/>
    <col min="11" max="11" width="18" style="7" customWidth="1"/>
    <col min="12" max="12" width="16.3046875" style="7" customWidth="1"/>
    <col min="13" max="16384" width="16.3046875" style="7"/>
  </cols>
  <sheetData>
    <row r="1" spans="1:12" ht="14.9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27"/>
    </row>
    <row r="2" spans="1:12" ht="19.95" customHeight="1">
      <c r="A2" s="10" t="s">
        <v>0</v>
      </c>
      <c r="B2" s="11" t="str">
        <f>'FAP DUO'!J2</f>
        <v/>
      </c>
      <c r="C2" s="12" t="s">
        <v>42</v>
      </c>
      <c r="D2" s="3"/>
      <c r="E2" s="417" t="s">
        <v>136</v>
      </c>
      <c r="F2" s="417"/>
      <c r="G2" s="417"/>
      <c r="H2" s="113" t="str">
        <f>IF(B2="","",VLOOKUP(B2,Catégories!C3:D11,2,FALSE))</f>
        <v/>
      </c>
      <c r="I2" s="3"/>
      <c r="J2" s="3"/>
      <c r="K2" s="3"/>
      <c r="L2" s="27"/>
    </row>
    <row r="3" spans="1:12" ht="14.9" customHeight="1">
      <c r="A3" s="114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20.9" customHeight="1">
      <c r="A4" s="420" t="s">
        <v>22</v>
      </c>
      <c r="B4" s="421"/>
      <c r="C4" s="421"/>
      <c r="D4" s="421"/>
      <c r="E4" s="421"/>
      <c r="F4" s="421"/>
      <c r="G4" s="421"/>
      <c r="H4" s="421"/>
      <c r="I4" s="15"/>
      <c r="J4" s="418"/>
      <c r="K4" s="419"/>
      <c r="L4" s="27"/>
    </row>
    <row r="5" spans="1:12" ht="20.9" customHeight="1">
      <c r="A5" s="115" t="s">
        <v>43</v>
      </c>
      <c r="B5" s="115" t="s">
        <v>44</v>
      </c>
      <c r="C5" s="137">
        <v>1</v>
      </c>
      <c r="D5" s="137">
        <v>2</v>
      </c>
      <c r="E5" s="137">
        <v>3</v>
      </c>
      <c r="F5" s="137">
        <v>4</v>
      </c>
      <c r="G5" s="137">
        <v>5</v>
      </c>
      <c r="H5" s="137">
        <v>6</v>
      </c>
      <c r="I5" s="30"/>
      <c r="J5" s="411" t="s">
        <v>45</v>
      </c>
      <c r="K5" s="412"/>
    </row>
    <row r="6" spans="1:12" ht="20.9" customHeight="1">
      <c r="A6" s="138"/>
      <c r="B6" s="422" t="s">
        <v>242</v>
      </c>
      <c r="C6" s="423"/>
      <c r="D6" s="423"/>
      <c r="E6" s="423"/>
      <c r="F6" s="423"/>
      <c r="G6" s="423"/>
      <c r="H6" s="424"/>
      <c r="I6" s="30"/>
      <c r="J6" s="4" t="s">
        <v>72</v>
      </c>
      <c r="K6" s="17">
        <v>0.5</v>
      </c>
    </row>
    <row r="7" spans="1:12" ht="20.9" customHeight="1">
      <c r="A7" s="139" t="s">
        <v>71</v>
      </c>
      <c r="B7" s="120" t="s">
        <v>188</v>
      </c>
      <c r="C7" s="120" t="s">
        <v>188</v>
      </c>
      <c r="D7" s="120" t="s">
        <v>188</v>
      </c>
      <c r="E7" s="120" t="s">
        <v>188</v>
      </c>
      <c r="F7" s="120" t="s">
        <v>188</v>
      </c>
      <c r="G7" s="122">
        <v>10</v>
      </c>
      <c r="H7" s="119">
        <v>9</v>
      </c>
      <c r="I7" s="30"/>
      <c r="J7" s="4" t="s">
        <v>74</v>
      </c>
      <c r="K7" s="17">
        <v>1</v>
      </c>
    </row>
    <row r="8" spans="1:12" ht="20.7" customHeight="1">
      <c r="A8" s="140" t="s">
        <v>139</v>
      </c>
      <c r="B8" s="120" t="s">
        <v>188</v>
      </c>
      <c r="C8" s="120" t="s">
        <v>188</v>
      </c>
      <c r="D8" s="120" t="s">
        <v>188</v>
      </c>
      <c r="E8" s="122">
        <v>10</v>
      </c>
      <c r="F8" s="122">
        <v>9</v>
      </c>
      <c r="G8" s="116">
        <v>8</v>
      </c>
      <c r="H8" s="116">
        <v>7</v>
      </c>
      <c r="I8" s="30"/>
      <c r="J8" s="4" t="s">
        <v>76</v>
      </c>
      <c r="K8" s="17">
        <v>1.5</v>
      </c>
    </row>
    <row r="9" spans="1:12" ht="20.7" customHeight="1">
      <c r="A9" s="139" t="s">
        <v>73</v>
      </c>
      <c r="B9" s="120" t="s">
        <v>188</v>
      </c>
      <c r="C9" s="120" t="s">
        <v>188</v>
      </c>
      <c r="D9" s="120" t="s">
        <v>188</v>
      </c>
      <c r="E9" s="120" t="s">
        <v>188</v>
      </c>
      <c r="F9" s="122">
        <v>9</v>
      </c>
      <c r="G9" s="119">
        <v>8</v>
      </c>
      <c r="H9" s="119">
        <v>7</v>
      </c>
      <c r="I9" s="30"/>
      <c r="J9" s="4" t="s">
        <v>78</v>
      </c>
      <c r="K9" s="17">
        <v>2</v>
      </c>
    </row>
    <row r="10" spans="1:12" ht="20.7" customHeight="1">
      <c r="A10" s="126" t="s">
        <v>243</v>
      </c>
      <c r="B10" s="120" t="s">
        <v>188</v>
      </c>
      <c r="C10" s="120" t="s">
        <v>188</v>
      </c>
      <c r="D10" s="120" t="s">
        <v>188</v>
      </c>
      <c r="E10" s="127">
        <v>8</v>
      </c>
      <c r="F10" s="127">
        <v>6</v>
      </c>
      <c r="G10" s="127">
        <v>5</v>
      </c>
      <c r="H10" s="127">
        <v>4</v>
      </c>
      <c r="I10" s="24"/>
      <c r="J10" s="21"/>
      <c r="K10" s="29"/>
    </row>
    <row r="11" spans="1:12" ht="20.7" customHeight="1">
      <c r="A11" s="139" t="s">
        <v>75</v>
      </c>
      <c r="B11" s="120" t="s">
        <v>188</v>
      </c>
      <c r="C11" s="120" t="s">
        <v>188</v>
      </c>
      <c r="D11" s="120" t="s">
        <v>188</v>
      </c>
      <c r="E11" s="119">
        <v>9</v>
      </c>
      <c r="F11" s="119">
        <v>8</v>
      </c>
      <c r="G11" s="116">
        <v>6</v>
      </c>
      <c r="H11" s="116">
        <v>5</v>
      </c>
      <c r="I11" s="24"/>
      <c r="J11" s="28"/>
      <c r="K11" s="28"/>
    </row>
    <row r="12" spans="1:12" ht="20.7" customHeight="1">
      <c r="A12" s="139" t="s">
        <v>77</v>
      </c>
      <c r="B12" s="120" t="s">
        <v>188</v>
      </c>
      <c r="C12" s="120" t="s">
        <v>188</v>
      </c>
      <c r="D12" s="120" t="s">
        <v>188</v>
      </c>
      <c r="E12" s="116">
        <v>8</v>
      </c>
      <c r="F12" s="119">
        <v>6</v>
      </c>
      <c r="G12" s="119">
        <v>5</v>
      </c>
      <c r="H12" s="119">
        <v>4</v>
      </c>
      <c r="I12" s="24"/>
      <c r="J12" s="400" t="s">
        <v>286</v>
      </c>
      <c r="K12" s="400"/>
      <c r="L12" s="27"/>
    </row>
    <row r="13" spans="1:12" ht="20.7" customHeight="1">
      <c r="A13" s="139" t="s">
        <v>79</v>
      </c>
      <c r="B13" s="120" t="s">
        <v>188</v>
      </c>
      <c r="C13" s="120" t="s">
        <v>188</v>
      </c>
      <c r="D13" s="120" t="s">
        <v>188</v>
      </c>
      <c r="E13" s="119">
        <v>7</v>
      </c>
      <c r="F13" s="119">
        <v>5</v>
      </c>
      <c r="G13" s="119">
        <v>4</v>
      </c>
      <c r="H13" s="120" t="s">
        <v>188</v>
      </c>
      <c r="I13" s="24"/>
      <c r="J13" s="145" t="s">
        <v>174</v>
      </c>
      <c r="K13" s="128">
        <v>1</v>
      </c>
    </row>
    <row r="14" spans="1:12" ht="20.7" customHeight="1">
      <c r="A14" s="139" t="s">
        <v>80</v>
      </c>
      <c r="B14" s="120" t="s">
        <v>188</v>
      </c>
      <c r="C14" s="120" t="s">
        <v>188</v>
      </c>
      <c r="D14" s="116">
        <v>7</v>
      </c>
      <c r="E14" s="116">
        <v>6</v>
      </c>
      <c r="F14" s="116">
        <v>4</v>
      </c>
      <c r="G14" s="119">
        <v>3</v>
      </c>
      <c r="H14" s="120" t="s">
        <v>188</v>
      </c>
      <c r="I14" s="30"/>
      <c r="J14" s="145" t="s">
        <v>287</v>
      </c>
      <c r="K14" s="130">
        <v>2</v>
      </c>
    </row>
    <row r="15" spans="1:12" ht="20.7" customHeight="1">
      <c r="A15" s="139" t="s">
        <v>81</v>
      </c>
      <c r="B15" s="119">
        <v>9</v>
      </c>
      <c r="C15" s="119">
        <v>7</v>
      </c>
      <c r="D15" s="119">
        <v>6</v>
      </c>
      <c r="E15" s="119">
        <v>5</v>
      </c>
      <c r="F15" s="120" t="s">
        <v>188</v>
      </c>
      <c r="G15" s="120" t="s">
        <v>188</v>
      </c>
      <c r="H15" s="120" t="s">
        <v>188</v>
      </c>
      <c r="I15" s="30"/>
      <c r="J15" s="145" t="s">
        <v>170</v>
      </c>
      <c r="K15" s="130">
        <v>3</v>
      </c>
    </row>
    <row r="16" spans="1:12" ht="20.7" customHeight="1">
      <c r="A16" s="138"/>
      <c r="B16" s="408" t="s">
        <v>244</v>
      </c>
      <c r="C16" s="409"/>
      <c r="D16" s="409"/>
      <c r="E16" s="409"/>
      <c r="F16" s="409"/>
      <c r="G16" s="409"/>
      <c r="H16" s="410"/>
      <c r="I16" s="24"/>
      <c r="J16" s="153"/>
      <c r="K16" s="153"/>
    </row>
    <row r="17" spans="1:11" ht="20.7" customHeight="1">
      <c r="A17" s="140" t="s">
        <v>245</v>
      </c>
      <c r="B17" s="120" t="s">
        <v>188</v>
      </c>
      <c r="C17" s="120" t="s">
        <v>188</v>
      </c>
      <c r="D17" s="120" t="s">
        <v>188</v>
      </c>
      <c r="E17" s="120" t="s">
        <v>188</v>
      </c>
      <c r="F17" s="120" t="s">
        <v>188</v>
      </c>
      <c r="G17" s="120" t="s">
        <v>188</v>
      </c>
      <c r="H17" s="122">
        <v>10</v>
      </c>
      <c r="I17" s="24"/>
      <c r="J17" s="413"/>
      <c r="K17" s="414"/>
    </row>
    <row r="18" spans="1:11" ht="20.7" customHeight="1">
      <c r="A18" s="140" t="s">
        <v>82</v>
      </c>
      <c r="B18" s="120" t="s">
        <v>188</v>
      </c>
      <c r="C18" s="120" t="s">
        <v>188</v>
      </c>
      <c r="D18" s="120" t="s">
        <v>188</v>
      </c>
      <c r="E18" s="120" t="s">
        <v>188</v>
      </c>
      <c r="F18" s="120" t="s">
        <v>188</v>
      </c>
      <c r="G18" s="122">
        <v>10</v>
      </c>
      <c r="H18" s="127">
        <v>9</v>
      </c>
      <c r="I18" s="23"/>
      <c r="J18" s="147"/>
      <c r="K18" s="148"/>
    </row>
    <row r="19" spans="1:11" ht="20.7" customHeight="1">
      <c r="A19" s="139" t="s">
        <v>84</v>
      </c>
      <c r="B19" s="120" t="s">
        <v>188</v>
      </c>
      <c r="C19" s="120" t="s">
        <v>188</v>
      </c>
      <c r="D19" s="120" t="s">
        <v>188</v>
      </c>
      <c r="E19" s="120" t="s">
        <v>188</v>
      </c>
      <c r="F19" s="120" t="s">
        <v>188</v>
      </c>
      <c r="G19" s="119">
        <v>10</v>
      </c>
      <c r="H19" s="119">
        <v>9</v>
      </c>
      <c r="I19" s="23"/>
      <c r="J19" s="149"/>
      <c r="K19" s="148"/>
    </row>
    <row r="20" spans="1:11" ht="20.7" customHeight="1">
      <c r="A20" s="139" t="s">
        <v>85</v>
      </c>
      <c r="B20" s="120" t="s">
        <v>188</v>
      </c>
      <c r="C20" s="120" t="s">
        <v>188</v>
      </c>
      <c r="D20" s="120" t="s">
        <v>188</v>
      </c>
      <c r="E20" s="120" t="s">
        <v>188</v>
      </c>
      <c r="F20" s="122">
        <v>9</v>
      </c>
      <c r="G20" s="119">
        <v>8</v>
      </c>
      <c r="H20" s="119">
        <v>7</v>
      </c>
      <c r="I20" s="23"/>
      <c r="J20" s="147"/>
      <c r="K20" s="148"/>
    </row>
    <row r="21" spans="1:11" ht="20.7" customHeight="1">
      <c r="A21" s="139" t="s">
        <v>86</v>
      </c>
      <c r="B21" s="120" t="s">
        <v>188</v>
      </c>
      <c r="C21" s="120" t="s">
        <v>188</v>
      </c>
      <c r="D21" s="120" t="s">
        <v>188</v>
      </c>
      <c r="E21" s="120" t="s">
        <v>188</v>
      </c>
      <c r="F21" s="119">
        <v>8</v>
      </c>
      <c r="G21" s="119">
        <v>7</v>
      </c>
      <c r="H21" s="119">
        <v>6</v>
      </c>
      <c r="I21" s="23"/>
      <c r="J21" s="147"/>
      <c r="K21" s="148"/>
    </row>
    <row r="22" spans="1:11" ht="20.7" customHeight="1">
      <c r="A22" s="126" t="s">
        <v>246</v>
      </c>
      <c r="B22" s="120" t="s">
        <v>188</v>
      </c>
      <c r="C22" s="120" t="s">
        <v>188</v>
      </c>
      <c r="D22" s="120" t="s">
        <v>188</v>
      </c>
      <c r="E22" s="120" t="s">
        <v>188</v>
      </c>
      <c r="F22" s="116">
        <v>8</v>
      </c>
      <c r="G22" s="116">
        <v>7</v>
      </c>
      <c r="H22" s="119">
        <v>6</v>
      </c>
      <c r="I22" s="24"/>
      <c r="J22" s="150"/>
      <c r="K22" s="150"/>
    </row>
    <row r="23" spans="1:11" ht="20.7" customHeight="1">
      <c r="A23" s="126" t="s">
        <v>169</v>
      </c>
      <c r="B23" s="120" t="s">
        <v>188</v>
      </c>
      <c r="C23" s="120" t="s">
        <v>188</v>
      </c>
      <c r="D23" s="120" t="s">
        <v>188</v>
      </c>
      <c r="E23" s="120" t="s">
        <v>188</v>
      </c>
      <c r="F23" s="116">
        <v>8</v>
      </c>
      <c r="G23" s="116">
        <v>7</v>
      </c>
      <c r="H23" s="116">
        <v>6</v>
      </c>
      <c r="I23" s="24"/>
      <c r="J23" s="151"/>
      <c r="K23" s="146"/>
    </row>
    <row r="24" spans="1:11" ht="20.7" customHeight="1">
      <c r="A24" s="139" t="s">
        <v>87</v>
      </c>
      <c r="B24" s="120" t="s">
        <v>188</v>
      </c>
      <c r="C24" s="120" t="s">
        <v>188</v>
      </c>
      <c r="D24" s="120" t="s">
        <v>188</v>
      </c>
      <c r="E24" s="122">
        <v>8</v>
      </c>
      <c r="F24" s="119">
        <v>7</v>
      </c>
      <c r="G24" s="119">
        <v>6</v>
      </c>
      <c r="H24" s="116">
        <v>5</v>
      </c>
      <c r="I24" s="24"/>
      <c r="J24" s="152"/>
      <c r="K24" s="154"/>
    </row>
    <row r="25" spans="1:11" ht="20.7" customHeight="1">
      <c r="A25" s="139" t="s">
        <v>247</v>
      </c>
      <c r="B25" s="120" t="s">
        <v>188</v>
      </c>
      <c r="C25" s="120" t="s">
        <v>188</v>
      </c>
      <c r="D25" s="120" t="s">
        <v>188</v>
      </c>
      <c r="E25" s="122">
        <v>7</v>
      </c>
      <c r="F25" s="119">
        <v>6</v>
      </c>
      <c r="G25" s="119">
        <v>5</v>
      </c>
      <c r="H25" s="120" t="s">
        <v>188</v>
      </c>
      <c r="I25" s="24"/>
      <c r="J25" s="415" t="s">
        <v>288</v>
      </c>
      <c r="K25" s="416"/>
    </row>
    <row r="26" spans="1:11" ht="20.7" customHeight="1">
      <c r="A26" s="139" t="s">
        <v>88</v>
      </c>
      <c r="B26" s="120" t="s">
        <v>188</v>
      </c>
      <c r="C26" s="120" t="s">
        <v>188</v>
      </c>
      <c r="D26" s="120" t="s">
        <v>188</v>
      </c>
      <c r="E26" s="122">
        <v>7</v>
      </c>
      <c r="F26" s="119">
        <v>6</v>
      </c>
      <c r="G26" s="119">
        <v>5</v>
      </c>
      <c r="H26" s="119">
        <v>4</v>
      </c>
      <c r="I26" s="24"/>
      <c r="J26" s="144" t="s">
        <v>94</v>
      </c>
      <c r="K26" s="120" t="s">
        <v>188</v>
      </c>
    </row>
    <row r="27" spans="1:11" ht="20.7" customHeight="1">
      <c r="A27" s="140" t="s">
        <v>90</v>
      </c>
      <c r="B27" s="120" t="s">
        <v>188</v>
      </c>
      <c r="C27" s="120" t="s">
        <v>188</v>
      </c>
      <c r="D27" s="120" t="s">
        <v>188</v>
      </c>
      <c r="E27" s="127">
        <v>6</v>
      </c>
      <c r="F27" s="122">
        <v>5</v>
      </c>
      <c r="G27" s="122">
        <v>4</v>
      </c>
      <c r="H27" s="120" t="s">
        <v>188</v>
      </c>
      <c r="I27" s="24"/>
      <c r="J27" s="144" t="s">
        <v>289</v>
      </c>
      <c r="K27" s="128">
        <v>0.5</v>
      </c>
    </row>
    <row r="28" spans="1:11" ht="20.7" customHeight="1">
      <c r="A28" s="139" t="s">
        <v>248</v>
      </c>
      <c r="B28" s="120" t="s">
        <v>188</v>
      </c>
      <c r="C28" s="122">
        <v>8</v>
      </c>
      <c r="D28" s="122">
        <v>7</v>
      </c>
      <c r="E28" s="120" t="s">
        <v>188</v>
      </c>
      <c r="F28" s="120" t="s">
        <v>188</v>
      </c>
      <c r="G28" s="120" t="s">
        <v>188</v>
      </c>
      <c r="H28" s="120" t="s">
        <v>188</v>
      </c>
      <c r="I28" s="24"/>
      <c r="J28" s="144" t="s">
        <v>97</v>
      </c>
      <c r="K28" s="128">
        <v>0.5</v>
      </c>
    </row>
    <row r="29" spans="1:11" ht="20.7" customHeight="1">
      <c r="A29" s="140" t="s">
        <v>89</v>
      </c>
      <c r="B29" s="122">
        <v>8</v>
      </c>
      <c r="C29" s="122">
        <v>7</v>
      </c>
      <c r="D29" s="122">
        <v>6</v>
      </c>
      <c r="E29" s="122">
        <v>5</v>
      </c>
      <c r="F29" s="120" t="s">
        <v>188</v>
      </c>
      <c r="G29" s="120" t="s">
        <v>188</v>
      </c>
      <c r="H29" s="120" t="s">
        <v>188</v>
      </c>
      <c r="I29" s="24"/>
      <c r="J29" s="23"/>
      <c r="K29" s="155"/>
    </row>
    <row r="30" spans="1:11" ht="20.7" customHeight="1">
      <c r="A30" s="138"/>
      <c r="B30" s="408" t="s">
        <v>249</v>
      </c>
      <c r="C30" s="409"/>
      <c r="D30" s="409"/>
      <c r="E30" s="409"/>
      <c r="F30" s="409"/>
      <c r="G30" s="409"/>
      <c r="H30" s="410"/>
      <c r="I30" s="23"/>
      <c r="J30" s="23"/>
      <c r="K30" s="24"/>
    </row>
    <row r="31" spans="1:11" ht="20.7" customHeight="1">
      <c r="A31" s="140" t="s">
        <v>250</v>
      </c>
      <c r="B31" s="120" t="s">
        <v>188</v>
      </c>
      <c r="C31" s="120" t="s">
        <v>188</v>
      </c>
      <c r="D31" s="120" t="s">
        <v>188</v>
      </c>
      <c r="E31" s="122">
        <v>9</v>
      </c>
      <c r="F31" s="122">
        <v>8</v>
      </c>
      <c r="G31" s="122">
        <v>6</v>
      </c>
      <c r="H31" s="122">
        <v>5</v>
      </c>
      <c r="I31" s="23"/>
      <c r="J31" s="23"/>
      <c r="K31" s="23"/>
    </row>
    <row r="32" spans="1:11" ht="20.7" customHeight="1">
      <c r="A32" s="139" t="s">
        <v>251</v>
      </c>
      <c r="B32" s="120" t="s">
        <v>188</v>
      </c>
      <c r="C32" s="120" t="s">
        <v>188</v>
      </c>
      <c r="D32" s="120" t="s">
        <v>188</v>
      </c>
      <c r="E32" s="119">
        <v>8</v>
      </c>
      <c r="F32" s="119">
        <v>6</v>
      </c>
      <c r="G32" s="119">
        <v>5</v>
      </c>
      <c r="H32" s="119">
        <v>4</v>
      </c>
      <c r="I32" s="24"/>
      <c r="J32" s="24"/>
      <c r="K32" s="24"/>
    </row>
    <row r="33" spans="1:11" ht="20.7" customHeight="1">
      <c r="A33" s="139" t="s">
        <v>91</v>
      </c>
      <c r="B33" s="120" t="s">
        <v>188</v>
      </c>
      <c r="C33" s="120" t="s">
        <v>188</v>
      </c>
      <c r="D33" s="122">
        <v>9</v>
      </c>
      <c r="E33" s="119">
        <v>7</v>
      </c>
      <c r="F33" s="119">
        <v>5</v>
      </c>
      <c r="G33" s="120" t="s">
        <v>188</v>
      </c>
      <c r="H33" s="120" t="s">
        <v>188</v>
      </c>
      <c r="I33" s="23"/>
      <c r="J33" s="23"/>
      <c r="K33" s="23"/>
    </row>
    <row r="34" spans="1:11" ht="20.7" customHeight="1">
      <c r="A34" s="139" t="s">
        <v>252</v>
      </c>
      <c r="B34" s="120" t="s">
        <v>188</v>
      </c>
      <c r="C34" s="120" t="s">
        <v>188</v>
      </c>
      <c r="D34" s="122">
        <v>8</v>
      </c>
      <c r="E34" s="127">
        <v>6</v>
      </c>
      <c r="F34" s="119">
        <v>4</v>
      </c>
      <c r="G34" s="120" t="s">
        <v>188</v>
      </c>
      <c r="H34" s="120" t="s">
        <v>188</v>
      </c>
      <c r="I34" s="23"/>
      <c r="J34" s="23"/>
      <c r="K34" s="23"/>
    </row>
    <row r="35" spans="1:11" ht="20.7" customHeight="1">
      <c r="A35" s="139" t="s">
        <v>92</v>
      </c>
      <c r="B35" s="120" t="s">
        <v>188</v>
      </c>
      <c r="C35" s="122">
        <v>8</v>
      </c>
      <c r="D35" s="122">
        <v>7</v>
      </c>
      <c r="E35" s="127">
        <v>5</v>
      </c>
      <c r="F35" s="120" t="s">
        <v>188</v>
      </c>
      <c r="G35" s="120" t="s">
        <v>188</v>
      </c>
      <c r="H35" s="120" t="s">
        <v>188</v>
      </c>
      <c r="I35" s="23"/>
      <c r="J35" s="24"/>
      <c r="K35" s="24"/>
    </row>
    <row r="36" spans="1:11" ht="20.7" customHeight="1">
      <c r="A36" s="139" t="s">
        <v>93</v>
      </c>
      <c r="B36" s="119">
        <v>9</v>
      </c>
      <c r="C36" s="119">
        <v>7</v>
      </c>
      <c r="D36" s="122">
        <v>5</v>
      </c>
      <c r="E36" s="120" t="s">
        <v>188</v>
      </c>
      <c r="F36" s="120" t="s">
        <v>188</v>
      </c>
      <c r="G36" s="120" t="s">
        <v>188</v>
      </c>
      <c r="H36" s="120" t="s">
        <v>188</v>
      </c>
      <c r="I36" s="23"/>
      <c r="J36" s="24"/>
      <c r="K36" s="24"/>
    </row>
    <row r="37" spans="1:11" ht="20.7" customHeight="1">
      <c r="A37" s="139" t="s">
        <v>95</v>
      </c>
      <c r="B37" s="119">
        <v>7</v>
      </c>
      <c r="C37" s="119">
        <v>6</v>
      </c>
      <c r="D37" s="122">
        <v>4</v>
      </c>
      <c r="E37" s="120" t="s">
        <v>188</v>
      </c>
      <c r="F37" s="120" t="s">
        <v>188</v>
      </c>
      <c r="G37" s="120" t="s">
        <v>188</v>
      </c>
      <c r="H37" s="120" t="s">
        <v>188</v>
      </c>
      <c r="I37" s="23"/>
      <c r="J37" s="24"/>
      <c r="K37" s="24"/>
    </row>
    <row r="38" spans="1:11" ht="20.7" customHeight="1">
      <c r="A38" s="140" t="s">
        <v>253</v>
      </c>
      <c r="B38" s="122">
        <v>7</v>
      </c>
      <c r="C38" s="122">
        <v>6</v>
      </c>
      <c r="D38" s="120" t="s">
        <v>188</v>
      </c>
      <c r="E38" s="120" t="s">
        <v>188</v>
      </c>
      <c r="F38" s="120" t="s">
        <v>188</v>
      </c>
      <c r="G38" s="120" t="s">
        <v>188</v>
      </c>
      <c r="H38" s="120" t="s">
        <v>188</v>
      </c>
      <c r="I38" s="23"/>
      <c r="J38" s="24"/>
      <c r="K38" s="24"/>
    </row>
    <row r="39" spans="1:11" ht="20.7" customHeight="1">
      <c r="A39" s="139" t="s">
        <v>96</v>
      </c>
      <c r="B39" s="119">
        <v>6</v>
      </c>
      <c r="C39" s="119">
        <v>5</v>
      </c>
      <c r="D39" s="120" t="s">
        <v>188</v>
      </c>
      <c r="E39" s="120" t="s">
        <v>188</v>
      </c>
      <c r="F39" s="120" t="s">
        <v>188</v>
      </c>
      <c r="G39" s="120" t="s">
        <v>188</v>
      </c>
      <c r="H39" s="120" t="s">
        <v>188</v>
      </c>
      <c r="I39" s="23"/>
      <c r="J39" s="24"/>
      <c r="K39" s="24"/>
    </row>
    <row r="40" spans="1:11" ht="20.7" customHeight="1">
      <c r="A40" s="138"/>
      <c r="B40" s="408" t="s">
        <v>254</v>
      </c>
      <c r="C40" s="409"/>
      <c r="D40" s="409"/>
      <c r="E40" s="409"/>
      <c r="F40" s="409"/>
      <c r="G40" s="409"/>
      <c r="H40" s="410"/>
      <c r="I40" s="23"/>
      <c r="J40" s="24"/>
      <c r="K40" s="24"/>
    </row>
    <row r="41" spans="1:11" ht="20.7" customHeight="1">
      <c r="A41" s="140" t="s">
        <v>98</v>
      </c>
      <c r="B41" s="120" t="s">
        <v>188</v>
      </c>
      <c r="C41" s="120" t="s">
        <v>188</v>
      </c>
      <c r="D41" s="120" t="s">
        <v>188</v>
      </c>
      <c r="E41" s="120" t="s">
        <v>188</v>
      </c>
      <c r="F41" s="122">
        <v>9</v>
      </c>
      <c r="G41" s="122">
        <v>8</v>
      </c>
      <c r="H41" s="122">
        <v>7</v>
      </c>
      <c r="I41" s="23"/>
      <c r="J41" s="24"/>
      <c r="K41" s="24"/>
    </row>
    <row r="42" spans="1:11" ht="20.7" customHeight="1">
      <c r="A42" s="140" t="s">
        <v>83</v>
      </c>
      <c r="B42" s="120" t="s">
        <v>188</v>
      </c>
      <c r="C42" s="120" t="s">
        <v>188</v>
      </c>
      <c r="D42" s="120" t="s">
        <v>188</v>
      </c>
      <c r="E42" s="122">
        <v>8</v>
      </c>
      <c r="F42" s="122">
        <v>7</v>
      </c>
      <c r="G42" s="122">
        <v>6</v>
      </c>
      <c r="H42" s="122">
        <v>5</v>
      </c>
      <c r="I42" s="24"/>
      <c r="J42" s="24"/>
      <c r="K42" s="24"/>
    </row>
    <row r="43" spans="1:11" ht="20.7" customHeight="1">
      <c r="A43" s="140" t="s">
        <v>255</v>
      </c>
      <c r="B43" s="122">
        <v>9</v>
      </c>
      <c r="C43" s="122">
        <v>8</v>
      </c>
      <c r="D43" s="122">
        <v>7</v>
      </c>
      <c r="E43" s="120" t="s">
        <v>188</v>
      </c>
      <c r="F43" s="120" t="s">
        <v>188</v>
      </c>
      <c r="G43" s="120" t="s">
        <v>188</v>
      </c>
      <c r="H43" s="120" t="s">
        <v>188</v>
      </c>
      <c r="I43" s="24"/>
      <c r="J43" s="24"/>
      <c r="K43" s="24"/>
    </row>
    <row r="44" spans="1:11" ht="20.7" customHeight="1">
      <c r="A44" s="138"/>
      <c r="B44" s="408" t="s">
        <v>256</v>
      </c>
      <c r="C44" s="409"/>
      <c r="D44" s="409"/>
      <c r="E44" s="409"/>
      <c r="F44" s="409"/>
      <c r="G44" s="409"/>
      <c r="H44" s="410"/>
      <c r="I44" s="24"/>
      <c r="J44" s="24"/>
      <c r="K44" s="24"/>
    </row>
    <row r="45" spans="1:11" ht="20.7" customHeight="1">
      <c r="A45" s="139" t="s">
        <v>99</v>
      </c>
      <c r="B45" s="120" t="s">
        <v>188</v>
      </c>
      <c r="C45" s="120" t="s">
        <v>188</v>
      </c>
      <c r="D45" s="120" t="s">
        <v>188</v>
      </c>
      <c r="E45" s="119">
        <v>5</v>
      </c>
      <c r="F45" s="119">
        <v>4</v>
      </c>
      <c r="G45" s="119">
        <v>3</v>
      </c>
      <c r="H45" s="120" t="s">
        <v>188</v>
      </c>
      <c r="I45" s="24"/>
      <c r="J45" s="24"/>
      <c r="K45" s="24"/>
    </row>
    <row r="46" spans="1:11" ht="20.7" customHeight="1">
      <c r="A46" s="139" t="s">
        <v>100</v>
      </c>
      <c r="B46" s="120" t="s">
        <v>188</v>
      </c>
      <c r="C46" s="120" t="s">
        <v>188</v>
      </c>
      <c r="D46" s="119">
        <v>7</v>
      </c>
      <c r="E46" s="119">
        <v>5</v>
      </c>
      <c r="F46" s="119">
        <v>4</v>
      </c>
      <c r="G46" s="119">
        <v>3</v>
      </c>
      <c r="H46" s="120" t="s">
        <v>188</v>
      </c>
      <c r="I46" s="24"/>
      <c r="J46" s="24"/>
      <c r="K46" s="24"/>
    </row>
    <row r="47" spans="1:11" ht="20.7" customHeight="1">
      <c r="A47" s="139" t="s">
        <v>101</v>
      </c>
      <c r="B47" s="120" t="s">
        <v>188</v>
      </c>
      <c r="C47" s="119">
        <v>8</v>
      </c>
      <c r="D47" s="119">
        <v>6</v>
      </c>
      <c r="E47" s="119">
        <v>4</v>
      </c>
      <c r="F47" s="120" t="s">
        <v>188</v>
      </c>
      <c r="G47" s="120" t="s">
        <v>188</v>
      </c>
      <c r="H47" s="120" t="s">
        <v>188</v>
      </c>
      <c r="I47" s="24"/>
      <c r="J47" s="24"/>
      <c r="K47" s="24"/>
    </row>
    <row r="48" spans="1:11" ht="20.7" customHeight="1">
      <c r="A48" s="139" t="s">
        <v>102</v>
      </c>
      <c r="B48" s="120" t="s">
        <v>188</v>
      </c>
      <c r="C48" s="119">
        <v>8</v>
      </c>
      <c r="D48" s="119">
        <v>6</v>
      </c>
      <c r="E48" s="120" t="s">
        <v>188</v>
      </c>
      <c r="F48" s="120" t="s">
        <v>188</v>
      </c>
      <c r="G48" s="120" t="s">
        <v>188</v>
      </c>
      <c r="H48" s="120" t="s">
        <v>188</v>
      </c>
      <c r="I48" s="24"/>
      <c r="J48" s="24"/>
      <c r="K48" s="24"/>
    </row>
    <row r="49" spans="1:12" ht="20.7" customHeight="1">
      <c r="A49" s="138"/>
      <c r="B49" s="408" t="s">
        <v>257</v>
      </c>
      <c r="C49" s="409"/>
      <c r="D49" s="409"/>
      <c r="E49" s="409"/>
      <c r="F49" s="409"/>
      <c r="G49" s="409"/>
      <c r="H49" s="410"/>
      <c r="I49" s="24"/>
      <c r="J49" s="24"/>
      <c r="K49" s="24"/>
    </row>
    <row r="50" spans="1:12" ht="20.7" customHeight="1">
      <c r="A50" s="139" t="s">
        <v>103</v>
      </c>
      <c r="B50" s="120" t="s">
        <v>188</v>
      </c>
      <c r="C50" s="120"/>
      <c r="D50" s="120"/>
      <c r="E50" s="119">
        <v>8</v>
      </c>
      <c r="F50" s="119">
        <v>6</v>
      </c>
      <c r="G50" s="119">
        <v>5</v>
      </c>
      <c r="H50" s="119">
        <v>4</v>
      </c>
      <c r="I50" s="24"/>
      <c r="J50" s="24"/>
      <c r="K50" s="24"/>
    </row>
    <row r="51" spans="1:12" ht="20.7" customHeight="1">
      <c r="A51" s="139" t="s">
        <v>104</v>
      </c>
      <c r="B51" s="120"/>
      <c r="C51" s="120"/>
      <c r="D51" s="120"/>
      <c r="E51" s="127">
        <v>7</v>
      </c>
      <c r="F51" s="127">
        <v>5</v>
      </c>
      <c r="G51" s="120"/>
      <c r="H51" s="120" t="s">
        <v>188</v>
      </c>
      <c r="I51" s="24"/>
      <c r="J51" s="24"/>
      <c r="K51" s="24"/>
    </row>
    <row r="52" spans="1:12" ht="20.7" customHeight="1">
      <c r="A52" s="139" t="s">
        <v>105</v>
      </c>
      <c r="B52" s="120"/>
      <c r="C52" s="120"/>
      <c r="D52" s="119">
        <v>7</v>
      </c>
      <c r="E52" s="119">
        <v>5</v>
      </c>
      <c r="F52" s="120"/>
      <c r="G52" s="120"/>
      <c r="H52" s="120"/>
      <c r="I52" s="24"/>
      <c r="J52" s="24"/>
      <c r="K52" s="24"/>
      <c r="L52" s="27"/>
    </row>
    <row r="53" spans="1:12" ht="20.7" customHeight="1">
      <c r="A53" s="138"/>
      <c r="B53" s="408" t="s">
        <v>258</v>
      </c>
      <c r="C53" s="409"/>
      <c r="D53" s="409"/>
      <c r="E53" s="409"/>
      <c r="F53" s="409"/>
      <c r="G53" s="409"/>
      <c r="H53" s="410"/>
      <c r="I53" s="24"/>
      <c r="J53" s="24"/>
      <c r="K53" s="24"/>
      <c r="L53" s="27"/>
    </row>
    <row r="54" spans="1:12" ht="20.7" customHeight="1">
      <c r="A54" s="139" t="s">
        <v>106</v>
      </c>
      <c r="B54" s="120" t="s">
        <v>188</v>
      </c>
      <c r="C54" s="120" t="s">
        <v>188</v>
      </c>
      <c r="D54" s="120" t="s">
        <v>188</v>
      </c>
      <c r="E54" s="120" t="s">
        <v>188</v>
      </c>
      <c r="F54" s="122">
        <v>8</v>
      </c>
      <c r="G54" s="119">
        <v>7</v>
      </c>
      <c r="H54" s="119">
        <v>6</v>
      </c>
      <c r="I54" s="24"/>
      <c r="J54" s="24"/>
      <c r="K54" s="24"/>
      <c r="L54" s="27"/>
    </row>
    <row r="55" spans="1:12" ht="20.7" customHeight="1">
      <c r="A55" s="139" t="s">
        <v>107</v>
      </c>
      <c r="B55" s="120" t="s">
        <v>188</v>
      </c>
      <c r="C55" s="120" t="s">
        <v>188</v>
      </c>
      <c r="D55" s="120" t="s">
        <v>188</v>
      </c>
      <c r="E55" s="122">
        <v>8</v>
      </c>
      <c r="F55" s="122">
        <v>7</v>
      </c>
      <c r="G55" s="122">
        <v>6</v>
      </c>
      <c r="H55" s="122">
        <v>5</v>
      </c>
      <c r="I55" s="24"/>
      <c r="J55" s="24"/>
      <c r="K55" s="24"/>
      <c r="L55" s="27"/>
    </row>
    <row r="56" spans="1:12" ht="20.7" customHeight="1">
      <c r="A56" s="140" t="s">
        <v>259</v>
      </c>
      <c r="B56" s="120" t="s">
        <v>188</v>
      </c>
      <c r="C56" s="120" t="s">
        <v>188</v>
      </c>
      <c r="D56" s="120" t="s">
        <v>188</v>
      </c>
      <c r="E56" s="122">
        <v>7</v>
      </c>
      <c r="F56" s="122">
        <v>6</v>
      </c>
      <c r="G56" s="122">
        <v>5</v>
      </c>
      <c r="H56" s="120" t="s">
        <v>188</v>
      </c>
      <c r="I56" s="24"/>
      <c r="J56" s="24"/>
      <c r="K56" s="24"/>
      <c r="L56" s="27"/>
    </row>
    <row r="57" spans="1:12" ht="20.7" customHeight="1">
      <c r="A57" s="140" t="s">
        <v>260</v>
      </c>
      <c r="B57" s="120" t="s">
        <v>188</v>
      </c>
      <c r="C57" s="120" t="s">
        <v>188</v>
      </c>
      <c r="D57" s="120" t="s">
        <v>188</v>
      </c>
      <c r="E57" s="122">
        <v>7</v>
      </c>
      <c r="F57" s="122">
        <v>6</v>
      </c>
      <c r="G57" s="122">
        <v>5</v>
      </c>
      <c r="H57" s="122">
        <v>4</v>
      </c>
      <c r="I57" s="24"/>
      <c r="J57" s="24"/>
      <c r="K57" s="24"/>
      <c r="L57" s="27"/>
    </row>
    <row r="58" spans="1:12" ht="20.7" customHeight="1">
      <c r="A58" s="139" t="s">
        <v>108</v>
      </c>
      <c r="B58" s="120" t="s">
        <v>188</v>
      </c>
      <c r="C58" s="122">
        <v>8</v>
      </c>
      <c r="D58" s="122">
        <v>7</v>
      </c>
      <c r="E58" s="122">
        <v>6</v>
      </c>
      <c r="F58" s="122">
        <v>5</v>
      </c>
      <c r="G58" s="120" t="s">
        <v>188</v>
      </c>
      <c r="H58" s="120" t="s">
        <v>188</v>
      </c>
      <c r="I58" s="24"/>
      <c r="J58" s="24"/>
      <c r="K58" s="24"/>
      <c r="L58" s="27"/>
    </row>
    <row r="59" spans="1:12" ht="20.7" customHeight="1">
      <c r="A59" s="139" t="s">
        <v>109</v>
      </c>
      <c r="B59" s="119">
        <v>7</v>
      </c>
      <c r="C59" s="119">
        <v>6</v>
      </c>
      <c r="D59" s="119">
        <v>5</v>
      </c>
      <c r="E59" s="120" t="s">
        <v>188</v>
      </c>
      <c r="F59" s="120" t="s">
        <v>188</v>
      </c>
      <c r="G59" s="120" t="s">
        <v>188</v>
      </c>
      <c r="H59" s="120" t="s">
        <v>188</v>
      </c>
      <c r="I59" s="24"/>
      <c r="J59" s="24"/>
      <c r="K59" s="24"/>
      <c r="L59" s="27"/>
    </row>
    <row r="60" spans="1:12" ht="20.7" customHeight="1">
      <c r="A60" s="138"/>
      <c r="B60" s="408" t="s">
        <v>261</v>
      </c>
      <c r="C60" s="409"/>
      <c r="D60" s="409"/>
      <c r="E60" s="409"/>
      <c r="F60" s="409"/>
      <c r="G60" s="409"/>
      <c r="H60" s="410"/>
      <c r="I60" s="24"/>
      <c r="J60" s="24"/>
      <c r="K60" s="24"/>
    </row>
    <row r="61" spans="1:12" ht="20.7" customHeight="1">
      <c r="A61" s="136" t="s">
        <v>262</v>
      </c>
      <c r="B61" s="120" t="s">
        <v>188</v>
      </c>
      <c r="C61" s="120" t="s">
        <v>188</v>
      </c>
      <c r="D61" s="120" t="s">
        <v>188</v>
      </c>
      <c r="E61" s="120" t="s">
        <v>188</v>
      </c>
      <c r="F61" s="120" t="s">
        <v>188</v>
      </c>
      <c r="G61" s="120" t="s">
        <v>188</v>
      </c>
      <c r="H61" s="122">
        <v>10</v>
      </c>
      <c r="I61" s="24"/>
      <c r="J61" s="24"/>
      <c r="K61" s="24"/>
    </row>
    <row r="62" spans="1:12" ht="20.7" customHeight="1">
      <c r="A62" s="136" t="s">
        <v>171</v>
      </c>
      <c r="B62" s="120" t="s">
        <v>188</v>
      </c>
      <c r="C62" s="120" t="s">
        <v>188</v>
      </c>
      <c r="D62" s="120" t="s">
        <v>188</v>
      </c>
      <c r="E62" s="120" t="s">
        <v>188</v>
      </c>
      <c r="F62" s="120" t="s">
        <v>188</v>
      </c>
      <c r="G62" s="120" t="s">
        <v>188</v>
      </c>
      <c r="H62" s="141">
        <v>10</v>
      </c>
      <c r="I62" s="24"/>
      <c r="J62" s="24"/>
      <c r="K62" s="24"/>
    </row>
    <row r="63" spans="1:12" ht="20.7" customHeight="1">
      <c r="A63" s="136" t="s">
        <v>263</v>
      </c>
      <c r="B63" s="120" t="s">
        <v>188</v>
      </c>
      <c r="C63" s="120" t="s">
        <v>188</v>
      </c>
      <c r="D63" s="120" t="s">
        <v>188</v>
      </c>
      <c r="E63" s="120" t="s">
        <v>188</v>
      </c>
      <c r="F63" s="120" t="s">
        <v>188</v>
      </c>
      <c r="G63" s="116">
        <v>10</v>
      </c>
      <c r="H63" s="116">
        <v>9</v>
      </c>
      <c r="I63" s="24"/>
      <c r="J63" s="24"/>
      <c r="K63" s="24"/>
    </row>
    <row r="64" spans="1:12" ht="20.7" customHeight="1">
      <c r="A64" s="136" t="s">
        <v>110</v>
      </c>
      <c r="B64" s="120" t="s">
        <v>188</v>
      </c>
      <c r="C64" s="120" t="s">
        <v>188</v>
      </c>
      <c r="D64" s="120" t="s">
        <v>188</v>
      </c>
      <c r="E64" s="120" t="s">
        <v>188</v>
      </c>
      <c r="F64" s="120" t="s">
        <v>188</v>
      </c>
      <c r="G64" s="142">
        <v>10</v>
      </c>
      <c r="H64" s="141">
        <v>8</v>
      </c>
      <c r="I64" s="24"/>
      <c r="J64" s="24"/>
      <c r="K64" s="24"/>
    </row>
    <row r="65" spans="1:11" ht="20.7" customHeight="1">
      <c r="A65" s="136" t="s">
        <v>264</v>
      </c>
      <c r="B65" s="120" t="s">
        <v>188</v>
      </c>
      <c r="C65" s="120" t="s">
        <v>188</v>
      </c>
      <c r="D65" s="120" t="s">
        <v>188</v>
      </c>
      <c r="E65" s="120" t="s">
        <v>188</v>
      </c>
      <c r="F65" s="120" t="s">
        <v>188</v>
      </c>
      <c r="G65" s="116">
        <v>9</v>
      </c>
      <c r="H65" s="116">
        <v>8</v>
      </c>
      <c r="I65" s="24"/>
      <c r="J65" s="24"/>
      <c r="K65" s="24"/>
    </row>
    <row r="66" spans="1:11" ht="20.7" customHeight="1">
      <c r="A66" s="136" t="s">
        <v>111</v>
      </c>
      <c r="B66" s="120" t="s">
        <v>188</v>
      </c>
      <c r="C66" s="120" t="s">
        <v>188</v>
      </c>
      <c r="D66" s="120" t="s">
        <v>188</v>
      </c>
      <c r="E66" s="120" t="s">
        <v>188</v>
      </c>
      <c r="F66" s="122">
        <v>10</v>
      </c>
      <c r="G66" s="116">
        <v>8</v>
      </c>
      <c r="H66" s="116">
        <v>7</v>
      </c>
      <c r="I66" s="24"/>
      <c r="J66" s="24"/>
      <c r="K66" s="24"/>
    </row>
    <row r="67" spans="1:11" ht="20.7" customHeight="1">
      <c r="A67" s="136" t="s">
        <v>265</v>
      </c>
      <c r="B67" s="120" t="s">
        <v>188</v>
      </c>
      <c r="C67" s="120" t="s">
        <v>188</v>
      </c>
      <c r="D67" s="120" t="s">
        <v>188</v>
      </c>
      <c r="E67" s="122">
        <v>10</v>
      </c>
      <c r="F67" s="122">
        <v>9</v>
      </c>
      <c r="G67" s="122">
        <v>8</v>
      </c>
      <c r="H67" s="122">
        <v>7</v>
      </c>
      <c r="I67" s="24"/>
      <c r="J67" s="24"/>
      <c r="K67" s="24"/>
    </row>
    <row r="68" spans="1:11" ht="20.7" customHeight="1">
      <c r="A68" s="136" t="s">
        <v>266</v>
      </c>
      <c r="B68" s="120" t="s">
        <v>188</v>
      </c>
      <c r="C68" s="120" t="s">
        <v>188</v>
      </c>
      <c r="D68" s="120" t="s">
        <v>188</v>
      </c>
      <c r="E68" s="122">
        <v>9</v>
      </c>
      <c r="F68" s="122">
        <v>8</v>
      </c>
      <c r="G68" s="122">
        <v>7</v>
      </c>
      <c r="H68" s="122">
        <v>6</v>
      </c>
      <c r="I68" s="24"/>
      <c r="J68" s="24"/>
      <c r="K68" s="24"/>
    </row>
    <row r="69" spans="1:11" ht="20.7" customHeight="1">
      <c r="A69" s="136" t="s">
        <v>175</v>
      </c>
      <c r="B69" s="120" t="s">
        <v>188</v>
      </c>
      <c r="C69" s="120" t="s">
        <v>188</v>
      </c>
      <c r="D69" s="120" t="s">
        <v>188</v>
      </c>
      <c r="E69" s="122">
        <v>8</v>
      </c>
      <c r="F69" s="122">
        <v>7</v>
      </c>
      <c r="G69" s="122">
        <v>6</v>
      </c>
      <c r="H69" s="122">
        <v>5</v>
      </c>
      <c r="I69" s="24"/>
      <c r="J69" s="24"/>
      <c r="K69" s="24"/>
    </row>
    <row r="70" spans="1:11" ht="20.7" customHeight="1">
      <c r="A70" s="136" t="s">
        <v>267</v>
      </c>
      <c r="B70" s="120" t="s">
        <v>188</v>
      </c>
      <c r="C70" s="120" t="s">
        <v>188</v>
      </c>
      <c r="D70" s="120" t="s">
        <v>188</v>
      </c>
      <c r="E70" s="122">
        <v>8</v>
      </c>
      <c r="F70" s="122">
        <v>7</v>
      </c>
      <c r="G70" s="122">
        <v>6</v>
      </c>
      <c r="H70" s="122">
        <v>5</v>
      </c>
      <c r="I70" s="24"/>
      <c r="J70" s="24"/>
      <c r="K70" s="24"/>
    </row>
    <row r="71" spans="1:11" ht="20.7" customHeight="1">
      <c r="A71" s="136" t="s">
        <v>268</v>
      </c>
      <c r="B71" s="120" t="s">
        <v>188</v>
      </c>
      <c r="C71" s="120" t="s">
        <v>188</v>
      </c>
      <c r="D71" s="122">
        <v>8</v>
      </c>
      <c r="E71" s="122">
        <v>7</v>
      </c>
      <c r="F71" s="122">
        <v>6</v>
      </c>
      <c r="G71" s="122">
        <v>5</v>
      </c>
      <c r="H71" s="122">
        <v>4</v>
      </c>
      <c r="I71" s="24"/>
      <c r="J71" s="24"/>
      <c r="K71" s="24"/>
    </row>
    <row r="72" spans="1:11" ht="20.7" customHeight="1">
      <c r="A72" s="136" t="s">
        <v>112</v>
      </c>
      <c r="B72" s="120" t="s">
        <v>188</v>
      </c>
      <c r="C72" s="120" t="s">
        <v>188</v>
      </c>
      <c r="D72" s="122">
        <v>8</v>
      </c>
      <c r="E72" s="122">
        <v>7</v>
      </c>
      <c r="F72" s="122">
        <v>6</v>
      </c>
      <c r="G72" s="122">
        <v>5</v>
      </c>
      <c r="H72" s="122">
        <v>4</v>
      </c>
      <c r="I72" s="24"/>
      <c r="J72" s="24"/>
      <c r="K72" s="24"/>
    </row>
    <row r="73" spans="1:11" ht="20.7" customHeight="1">
      <c r="A73" s="136" t="s">
        <v>269</v>
      </c>
      <c r="B73" s="120" t="s">
        <v>188</v>
      </c>
      <c r="C73" s="120" t="s">
        <v>188</v>
      </c>
      <c r="D73" s="122">
        <v>7</v>
      </c>
      <c r="E73" s="122">
        <v>6</v>
      </c>
      <c r="F73" s="122">
        <v>5</v>
      </c>
      <c r="G73" s="122">
        <v>4</v>
      </c>
      <c r="H73" s="120" t="s">
        <v>188</v>
      </c>
      <c r="I73" s="24"/>
      <c r="J73" s="24"/>
      <c r="K73" s="24"/>
    </row>
    <row r="74" spans="1:11" ht="20.7" customHeight="1">
      <c r="A74" s="136" t="s">
        <v>113</v>
      </c>
      <c r="B74" s="120" t="s">
        <v>188</v>
      </c>
      <c r="C74" s="119">
        <v>7</v>
      </c>
      <c r="D74" s="119">
        <v>6</v>
      </c>
      <c r="E74" s="119">
        <v>5</v>
      </c>
      <c r="F74" s="120" t="s">
        <v>188</v>
      </c>
      <c r="G74" s="120" t="s">
        <v>188</v>
      </c>
      <c r="H74" s="120" t="s">
        <v>188</v>
      </c>
      <c r="I74" s="24"/>
      <c r="J74" s="24"/>
      <c r="K74" s="24"/>
    </row>
    <row r="75" spans="1:11" ht="20.7" customHeight="1">
      <c r="A75" s="138"/>
      <c r="B75" s="408" t="s">
        <v>270</v>
      </c>
      <c r="C75" s="409"/>
      <c r="D75" s="409"/>
      <c r="E75" s="409"/>
      <c r="F75" s="409"/>
      <c r="G75" s="409"/>
      <c r="H75" s="410"/>
      <c r="I75" s="24"/>
      <c r="J75" s="24"/>
      <c r="K75" s="24"/>
    </row>
    <row r="76" spans="1:11" ht="20.7" customHeight="1">
      <c r="A76" s="139" t="s">
        <v>176</v>
      </c>
      <c r="B76" s="120" t="s">
        <v>188</v>
      </c>
      <c r="C76" s="120" t="s">
        <v>188</v>
      </c>
      <c r="D76" s="120" t="s">
        <v>188</v>
      </c>
      <c r="E76" s="120" t="s">
        <v>188</v>
      </c>
      <c r="F76" s="120" t="s">
        <v>188</v>
      </c>
      <c r="G76" s="122">
        <v>10</v>
      </c>
      <c r="H76" s="122">
        <v>9</v>
      </c>
      <c r="I76" s="24"/>
      <c r="J76" s="24"/>
      <c r="K76" s="24"/>
    </row>
    <row r="77" spans="1:11" ht="20.7" customHeight="1">
      <c r="A77" s="139" t="s">
        <v>114</v>
      </c>
      <c r="B77" s="120" t="s">
        <v>188</v>
      </c>
      <c r="C77" s="120" t="s">
        <v>188</v>
      </c>
      <c r="D77" s="120" t="s">
        <v>188</v>
      </c>
      <c r="E77" s="120" t="s">
        <v>188</v>
      </c>
      <c r="F77" s="122">
        <v>10</v>
      </c>
      <c r="G77" s="122">
        <v>9</v>
      </c>
      <c r="H77" s="122">
        <v>8</v>
      </c>
      <c r="I77" s="24"/>
      <c r="J77" s="24"/>
      <c r="K77" s="24"/>
    </row>
    <row r="78" spans="1:11" ht="20.7" customHeight="1">
      <c r="A78" s="139" t="s">
        <v>115</v>
      </c>
      <c r="B78" s="120" t="s">
        <v>188</v>
      </c>
      <c r="C78" s="120" t="s">
        <v>188</v>
      </c>
      <c r="D78" s="120" t="s">
        <v>188</v>
      </c>
      <c r="E78" s="119">
        <v>8</v>
      </c>
      <c r="F78" s="119">
        <v>7</v>
      </c>
      <c r="G78" s="119">
        <v>6</v>
      </c>
      <c r="H78" s="119">
        <v>5</v>
      </c>
      <c r="I78" s="24"/>
      <c r="J78" s="24"/>
      <c r="K78" s="24"/>
    </row>
    <row r="79" spans="1:11" ht="20.7" customHeight="1">
      <c r="A79" s="143" t="s">
        <v>271</v>
      </c>
      <c r="B79" s="120" t="s">
        <v>188</v>
      </c>
      <c r="C79" s="120" t="s">
        <v>188</v>
      </c>
      <c r="D79" s="120" t="s">
        <v>188</v>
      </c>
      <c r="E79" s="120" t="s">
        <v>188</v>
      </c>
      <c r="F79" s="120" t="s">
        <v>188</v>
      </c>
      <c r="G79" s="120" t="s">
        <v>188</v>
      </c>
      <c r="H79" s="120" t="s">
        <v>188</v>
      </c>
      <c r="I79" s="24"/>
      <c r="J79" s="24"/>
      <c r="K79" s="24"/>
    </row>
    <row r="80" spans="1:11" ht="20.7" customHeight="1">
      <c r="A80" s="139" t="s">
        <v>116</v>
      </c>
      <c r="B80" s="120" t="s">
        <v>188</v>
      </c>
      <c r="C80" s="120" t="s">
        <v>188</v>
      </c>
      <c r="D80" s="122">
        <v>9</v>
      </c>
      <c r="E80" s="122">
        <v>7</v>
      </c>
      <c r="F80" s="122">
        <v>6</v>
      </c>
      <c r="G80" s="120" t="s">
        <v>188</v>
      </c>
      <c r="H80" s="120" t="s">
        <v>188</v>
      </c>
      <c r="I80" s="24"/>
      <c r="J80" s="24"/>
      <c r="K80" s="24"/>
    </row>
    <row r="81" spans="1:12" ht="20.7" customHeight="1">
      <c r="A81" s="139" t="s">
        <v>117</v>
      </c>
      <c r="B81" s="120" t="s">
        <v>188</v>
      </c>
      <c r="C81" s="122">
        <v>9</v>
      </c>
      <c r="D81" s="122">
        <v>7</v>
      </c>
      <c r="E81" s="122">
        <v>6</v>
      </c>
      <c r="F81" s="120" t="s">
        <v>188</v>
      </c>
      <c r="G81" s="120" t="s">
        <v>188</v>
      </c>
      <c r="H81" s="120" t="s">
        <v>188</v>
      </c>
      <c r="I81" s="24"/>
      <c r="J81" s="24"/>
      <c r="K81" s="24"/>
    </row>
    <row r="82" spans="1:12" ht="20.7" customHeight="1">
      <c r="A82" s="139" t="s">
        <v>272</v>
      </c>
      <c r="B82" s="119">
        <v>7</v>
      </c>
      <c r="C82" s="119">
        <v>6</v>
      </c>
      <c r="D82" s="119">
        <v>5</v>
      </c>
      <c r="E82" s="120" t="s">
        <v>188</v>
      </c>
      <c r="F82" s="120" t="s">
        <v>188</v>
      </c>
      <c r="G82" s="120" t="s">
        <v>188</v>
      </c>
      <c r="H82" s="120" t="s">
        <v>188</v>
      </c>
      <c r="I82" s="24"/>
      <c r="J82" s="24"/>
      <c r="K82" s="24"/>
    </row>
    <row r="83" spans="1:12" ht="20.7" customHeight="1">
      <c r="A83" s="138"/>
      <c r="B83" s="408" t="s">
        <v>273</v>
      </c>
      <c r="C83" s="409"/>
      <c r="D83" s="409"/>
      <c r="E83" s="409"/>
      <c r="F83" s="409"/>
      <c r="G83" s="409"/>
      <c r="H83" s="410"/>
      <c r="I83" s="24"/>
      <c r="J83" s="24"/>
      <c r="K83" s="24"/>
      <c r="L83" s="27"/>
    </row>
    <row r="84" spans="1:12" ht="20.7" customHeight="1">
      <c r="A84" s="136" t="s">
        <v>274</v>
      </c>
      <c r="B84" s="120" t="s">
        <v>188</v>
      </c>
      <c r="C84" s="120" t="s">
        <v>188</v>
      </c>
      <c r="D84" s="120" t="s">
        <v>188</v>
      </c>
      <c r="E84" s="120" t="s">
        <v>188</v>
      </c>
      <c r="F84" s="120" t="s">
        <v>188</v>
      </c>
      <c r="G84" s="120" t="s">
        <v>188</v>
      </c>
      <c r="H84" s="119">
        <v>10</v>
      </c>
      <c r="I84" s="24"/>
      <c r="J84" s="27"/>
      <c r="K84" s="27"/>
      <c r="L84" s="27"/>
    </row>
    <row r="85" spans="1:12" ht="20.7" customHeight="1">
      <c r="A85" s="136" t="s">
        <v>177</v>
      </c>
      <c r="B85" s="120" t="s">
        <v>188</v>
      </c>
      <c r="C85" s="120" t="s">
        <v>188</v>
      </c>
      <c r="D85" s="120" t="s">
        <v>188</v>
      </c>
      <c r="E85" s="120" t="s">
        <v>188</v>
      </c>
      <c r="F85" s="120" t="s">
        <v>188</v>
      </c>
      <c r="G85" s="122">
        <v>10</v>
      </c>
      <c r="H85" s="119">
        <v>9</v>
      </c>
      <c r="I85" s="24"/>
    </row>
    <row r="86" spans="1:12" ht="20.7" customHeight="1">
      <c r="A86" s="140" t="s">
        <v>275</v>
      </c>
      <c r="B86" s="120" t="s">
        <v>188</v>
      </c>
      <c r="C86" s="120" t="s">
        <v>188</v>
      </c>
      <c r="D86" s="120" t="s">
        <v>188</v>
      </c>
      <c r="E86" s="120" t="s">
        <v>188</v>
      </c>
      <c r="F86" s="120" t="s">
        <v>188</v>
      </c>
      <c r="G86" s="122">
        <v>10</v>
      </c>
      <c r="H86" s="122">
        <v>9</v>
      </c>
      <c r="I86" s="24"/>
    </row>
    <row r="87" spans="1:12" ht="20.7" customHeight="1">
      <c r="A87" s="136" t="s">
        <v>276</v>
      </c>
      <c r="B87" s="120" t="s">
        <v>188</v>
      </c>
      <c r="C87" s="120" t="s">
        <v>188</v>
      </c>
      <c r="D87" s="120" t="s">
        <v>188</v>
      </c>
      <c r="E87" s="120" t="s">
        <v>188</v>
      </c>
      <c r="F87" s="122">
        <v>10</v>
      </c>
      <c r="G87" s="122">
        <v>9</v>
      </c>
      <c r="H87" s="122">
        <v>8</v>
      </c>
      <c r="I87" s="24"/>
    </row>
    <row r="88" spans="1:12" ht="20.7" customHeight="1">
      <c r="A88" s="136" t="s">
        <v>277</v>
      </c>
      <c r="B88" s="120" t="s">
        <v>188</v>
      </c>
      <c r="C88" s="120" t="s">
        <v>188</v>
      </c>
      <c r="D88" s="120" t="s">
        <v>188</v>
      </c>
      <c r="E88" s="120" t="s">
        <v>188</v>
      </c>
      <c r="F88" s="122">
        <v>9</v>
      </c>
      <c r="G88" s="122">
        <v>8</v>
      </c>
      <c r="H88" s="122">
        <v>7</v>
      </c>
      <c r="I88" s="24"/>
    </row>
    <row r="89" spans="1:12" ht="20.7" customHeight="1">
      <c r="A89" s="136" t="s">
        <v>278</v>
      </c>
      <c r="B89" s="120" t="s">
        <v>188</v>
      </c>
      <c r="C89" s="120" t="s">
        <v>188</v>
      </c>
      <c r="D89" s="120" t="s">
        <v>188</v>
      </c>
      <c r="E89" s="120" t="s">
        <v>188</v>
      </c>
      <c r="F89" s="122">
        <v>8</v>
      </c>
      <c r="G89" s="122">
        <v>7</v>
      </c>
      <c r="H89" s="122">
        <v>6</v>
      </c>
      <c r="I89" s="24"/>
    </row>
    <row r="90" spans="1:12" ht="20.7" customHeight="1">
      <c r="A90" s="140" t="s">
        <v>118</v>
      </c>
      <c r="B90" s="120" t="s">
        <v>188</v>
      </c>
      <c r="C90" s="120" t="s">
        <v>188</v>
      </c>
      <c r="D90" s="122">
        <v>7</v>
      </c>
      <c r="E90" s="122">
        <v>6</v>
      </c>
      <c r="F90" s="122">
        <v>5</v>
      </c>
      <c r="G90" s="120" t="s">
        <v>188</v>
      </c>
      <c r="H90" s="120" t="s">
        <v>188</v>
      </c>
      <c r="I90" s="24"/>
    </row>
    <row r="91" spans="1:12" ht="19.95" customHeight="1">
      <c r="A91" s="138"/>
      <c r="B91" s="408" t="s">
        <v>279</v>
      </c>
      <c r="C91" s="409"/>
      <c r="D91" s="409"/>
      <c r="E91" s="409"/>
      <c r="F91" s="409"/>
      <c r="G91" s="409"/>
      <c r="H91" s="410"/>
      <c r="I91" s="156"/>
    </row>
    <row r="92" spans="1:12" ht="19.95" customHeight="1">
      <c r="A92" s="139" t="s">
        <v>119</v>
      </c>
      <c r="B92" s="120" t="s">
        <v>188</v>
      </c>
      <c r="C92" s="120" t="s">
        <v>188</v>
      </c>
      <c r="D92" s="120" t="s">
        <v>188</v>
      </c>
      <c r="E92" s="120" t="s">
        <v>188</v>
      </c>
      <c r="F92" s="120" t="s">
        <v>188</v>
      </c>
      <c r="G92" s="120" t="s">
        <v>188</v>
      </c>
      <c r="H92" s="119">
        <v>10</v>
      </c>
    </row>
    <row r="93" spans="1:12" ht="19.95" customHeight="1">
      <c r="A93" s="139" t="s">
        <v>120</v>
      </c>
      <c r="B93" s="120" t="s">
        <v>188</v>
      </c>
      <c r="C93" s="120" t="s">
        <v>188</v>
      </c>
      <c r="D93" s="120" t="s">
        <v>188</v>
      </c>
      <c r="E93" s="120" t="s">
        <v>188</v>
      </c>
      <c r="F93" s="120" t="s">
        <v>188</v>
      </c>
      <c r="G93" s="122">
        <v>10</v>
      </c>
      <c r="H93" s="116">
        <v>9</v>
      </c>
    </row>
    <row r="94" spans="1:12" ht="19.95" customHeight="1">
      <c r="A94" s="139" t="s">
        <v>121</v>
      </c>
      <c r="B94" s="120" t="s">
        <v>188</v>
      </c>
      <c r="C94" s="120" t="s">
        <v>188</v>
      </c>
      <c r="D94" s="120" t="s">
        <v>188</v>
      </c>
      <c r="E94" s="120" t="s">
        <v>188</v>
      </c>
      <c r="F94" s="122">
        <v>10</v>
      </c>
      <c r="G94" s="119">
        <v>9</v>
      </c>
      <c r="H94" s="119">
        <v>8</v>
      </c>
    </row>
    <row r="95" spans="1:12" ht="19.95" customHeight="1">
      <c r="A95" s="139" t="s">
        <v>122</v>
      </c>
      <c r="B95" s="120" t="s">
        <v>188</v>
      </c>
      <c r="C95" s="120" t="s">
        <v>188</v>
      </c>
      <c r="D95" s="120" t="s">
        <v>188</v>
      </c>
      <c r="E95" s="120" t="s">
        <v>188</v>
      </c>
      <c r="F95" s="122">
        <v>10</v>
      </c>
      <c r="G95" s="119">
        <v>9</v>
      </c>
      <c r="H95" s="119">
        <v>8</v>
      </c>
    </row>
    <row r="96" spans="1:12" ht="19.95" customHeight="1">
      <c r="A96" s="139" t="s">
        <v>123</v>
      </c>
      <c r="B96" s="120" t="s">
        <v>188</v>
      </c>
      <c r="C96" s="120" t="s">
        <v>188</v>
      </c>
      <c r="D96" s="120" t="s">
        <v>188</v>
      </c>
      <c r="E96" s="120" t="s">
        <v>188</v>
      </c>
      <c r="F96" s="119">
        <v>9</v>
      </c>
      <c r="G96" s="119">
        <v>8</v>
      </c>
      <c r="H96" s="119">
        <v>7</v>
      </c>
    </row>
    <row r="97" spans="1:8" ht="19.95" customHeight="1">
      <c r="A97" s="139" t="s">
        <v>124</v>
      </c>
      <c r="B97" s="120" t="s">
        <v>188</v>
      </c>
      <c r="C97" s="120" t="s">
        <v>188</v>
      </c>
      <c r="D97" s="120" t="s">
        <v>188</v>
      </c>
      <c r="E97" s="120" t="s">
        <v>188</v>
      </c>
      <c r="F97" s="119">
        <v>9</v>
      </c>
      <c r="G97" s="119">
        <v>8</v>
      </c>
      <c r="H97" s="119">
        <v>7</v>
      </c>
    </row>
    <row r="98" spans="1:8" ht="19.95" customHeight="1">
      <c r="A98" s="139" t="s">
        <v>125</v>
      </c>
      <c r="B98" s="120" t="s">
        <v>188</v>
      </c>
      <c r="C98" s="120" t="s">
        <v>188</v>
      </c>
      <c r="D98" s="120" t="s">
        <v>188</v>
      </c>
      <c r="E98" s="119">
        <v>7</v>
      </c>
      <c r="F98" s="119">
        <v>6</v>
      </c>
      <c r="G98" s="119">
        <v>5</v>
      </c>
      <c r="H98" s="120" t="s">
        <v>188</v>
      </c>
    </row>
    <row r="99" spans="1:8" ht="19.95" customHeight="1">
      <c r="A99" s="140" t="s">
        <v>280</v>
      </c>
      <c r="B99" s="120" t="s">
        <v>188</v>
      </c>
      <c r="C99" s="120" t="s">
        <v>188</v>
      </c>
      <c r="D99" s="122">
        <v>7</v>
      </c>
      <c r="E99" s="122">
        <v>6</v>
      </c>
      <c r="F99" s="122">
        <v>4</v>
      </c>
      <c r="G99" s="120" t="s">
        <v>188</v>
      </c>
      <c r="H99" s="120" t="s">
        <v>188</v>
      </c>
    </row>
    <row r="100" spans="1:8" ht="19.95" customHeight="1">
      <c r="A100" s="139" t="s">
        <v>126</v>
      </c>
      <c r="B100" s="120" t="s">
        <v>188</v>
      </c>
      <c r="C100" s="119">
        <v>7</v>
      </c>
      <c r="D100" s="119">
        <v>6</v>
      </c>
      <c r="E100" s="119">
        <v>5</v>
      </c>
      <c r="F100" s="120" t="s">
        <v>188</v>
      </c>
      <c r="G100" s="120" t="s">
        <v>188</v>
      </c>
      <c r="H100" s="120" t="s">
        <v>188</v>
      </c>
    </row>
    <row r="101" spans="1:8" ht="19.95" customHeight="1">
      <c r="A101" s="139" t="s">
        <v>127</v>
      </c>
      <c r="B101" s="119">
        <v>9</v>
      </c>
      <c r="C101" s="119">
        <v>6</v>
      </c>
      <c r="D101" s="119">
        <v>5</v>
      </c>
      <c r="E101" s="120" t="s">
        <v>188</v>
      </c>
      <c r="F101" s="120" t="s">
        <v>188</v>
      </c>
      <c r="G101" s="120" t="s">
        <v>188</v>
      </c>
      <c r="H101" s="120" t="s">
        <v>188</v>
      </c>
    </row>
    <row r="102" spans="1:8" ht="19.95" customHeight="1">
      <c r="A102" s="138"/>
      <c r="B102" s="408" t="s">
        <v>281</v>
      </c>
      <c r="C102" s="409"/>
      <c r="D102" s="409"/>
      <c r="E102" s="409"/>
      <c r="F102" s="409"/>
      <c r="G102" s="409"/>
      <c r="H102" s="410"/>
    </row>
    <row r="103" spans="1:8" ht="19.95" customHeight="1">
      <c r="A103" s="144" t="s">
        <v>282</v>
      </c>
      <c r="B103" s="120" t="s">
        <v>188</v>
      </c>
      <c r="C103" s="120" t="s">
        <v>188</v>
      </c>
      <c r="D103" s="122">
        <v>9</v>
      </c>
      <c r="E103" s="122">
        <v>8</v>
      </c>
      <c r="F103" s="122">
        <v>7</v>
      </c>
      <c r="G103" s="122">
        <v>6</v>
      </c>
      <c r="H103" s="122">
        <v>5</v>
      </c>
    </row>
    <row r="104" spans="1:8" ht="19.95" customHeight="1">
      <c r="A104" s="138"/>
      <c r="B104" s="408" t="s">
        <v>283</v>
      </c>
      <c r="C104" s="409"/>
      <c r="D104" s="409"/>
      <c r="E104" s="409"/>
      <c r="F104" s="409"/>
      <c r="G104" s="409"/>
      <c r="H104" s="410"/>
    </row>
    <row r="105" spans="1:8" ht="19.95" customHeight="1">
      <c r="A105" s="139" t="s">
        <v>129</v>
      </c>
      <c r="B105" s="120" t="s">
        <v>188</v>
      </c>
      <c r="C105" s="120" t="s">
        <v>188</v>
      </c>
      <c r="D105" s="120" t="s">
        <v>188</v>
      </c>
      <c r="E105" s="120" t="s">
        <v>188</v>
      </c>
      <c r="F105" s="120" t="s">
        <v>188</v>
      </c>
      <c r="G105" s="119">
        <v>10</v>
      </c>
      <c r="H105" s="119">
        <v>9</v>
      </c>
    </row>
    <row r="106" spans="1:8" ht="19.95" customHeight="1">
      <c r="A106" s="139" t="s">
        <v>284</v>
      </c>
      <c r="B106" s="120" t="s">
        <v>188</v>
      </c>
      <c r="C106" s="120" t="s">
        <v>188</v>
      </c>
      <c r="D106" s="120" t="s">
        <v>188</v>
      </c>
      <c r="E106" s="120" t="s">
        <v>188</v>
      </c>
      <c r="F106" s="119">
        <v>10</v>
      </c>
      <c r="G106" s="119">
        <v>9</v>
      </c>
      <c r="H106" s="119">
        <v>8</v>
      </c>
    </row>
    <row r="107" spans="1:8" ht="19.95" customHeight="1">
      <c r="A107" s="139" t="s">
        <v>130</v>
      </c>
      <c r="B107" s="120" t="s">
        <v>188</v>
      </c>
      <c r="C107" s="120" t="s">
        <v>188</v>
      </c>
      <c r="D107" s="120" t="s">
        <v>188</v>
      </c>
      <c r="E107" s="120" t="s">
        <v>188</v>
      </c>
      <c r="F107" s="119">
        <v>10</v>
      </c>
      <c r="G107" s="119">
        <v>9</v>
      </c>
      <c r="H107" s="119">
        <v>8</v>
      </c>
    </row>
    <row r="108" spans="1:8" ht="19.95" customHeight="1">
      <c r="A108" s="139" t="s">
        <v>131</v>
      </c>
      <c r="B108" s="120" t="s">
        <v>188</v>
      </c>
      <c r="C108" s="120" t="s">
        <v>188</v>
      </c>
      <c r="D108" s="120" t="s">
        <v>188</v>
      </c>
      <c r="E108" s="120" t="s">
        <v>188</v>
      </c>
      <c r="F108" s="119">
        <v>9</v>
      </c>
      <c r="G108" s="119">
        <v>8</v>
      </c>
      <c r="H108" s="119">
        <v>7</v>
      </c>
    </row>
    <row r="109" spans="1:8" ht="19.95" customHeight="1">
      <c r="A109" s="139" t="s">
        <v>128</v>
      </c>
      <c r="B109" s="120" t="s">
        <v>188</v>
      </c>
      <c r="C109" s="120" t="s">
        <v>188</v>
      </c>
      <c r="D109" s="119">
        <v>10</v>
      </c>
      <c r="E109" s="119">
        <v>9</v>
      </c>
      <c r="F109" s="119">
        <v>8</v>
      </c>
      <c r="G109" s="119">
        <v>7</v>
      </c>
      <c r="H109" s="119">
        <v>6</v>
      </c>
    </row>
    <row r="110" spans="1:8" ht="19.95" customHeight="1">
      <c r="A110" s="140" t="s">
        <v>285</v>
      </c>
      <c r="B110" s="120" t="s">
        <v>188</v>
      </c>
      <c r="C110" s="120" t="s">
        <v>188</v>
      </c>
      <c r="D110" s="122">
        <v>8</v>
      </c>
      <c r="E110" s="122">
        <v>7</v>
      </c>
      <c r="F110" s="122">
        <v>6</v>
      </c>
      <c r="G110" s="122">
        <v>5</v>
      </c>
      <c r="H110" s="122">
        <v>4</v>
      </c>
    </row>
  </sheetData>
  <sheetProtection algorithmName="SHA-512" hashValue="fl2IhBs2u26ofuRaC8nCGSuoJeyzuu9s8jZRrEE3WeqH6qIwCC5xZm3ayTZhd6mlkIBfbn+d4uAJGrTiQjOxNA==" saltValue="UtK2/GZX/k0KKMpmV0HLrg==" spinCount="100000" sheet="1" objects="1" scenarios="1"/>
  <mergeCells count="20">
    <mergeCell ref="B75:H75"/>
    <mergeCell ref="B83:H83"/>
    <mergeCell ref="B91:H91"/>
    <mergeCell ref="B102:H102"/>
    <mergeCell ref="B104:H104"/>
    <mergeCell ref="B40:H40"/>
    <mergeCell ref="B44:H44"/>
    <mergeCell ref="B49:H49"/>
    <mergeCell ref="B53:H53"/>
    <mergeCell ref="B60:H60"/>
    <mergeCell ref="E2:G2"/>
    <mergeCell ref="J4:K4"/>
    <mergeCell ref="J12:K12"/>
    <mergeCell ref="A4:H4"/>
    <mergeCell ref="B6:H6"/>
    <mergeCell ref="B16:H16"/>
    <mergeCell ref="B30:H30"/>
    <mergeCell ref="J5:K5"/>
    <mergeCell ref="J17:K17"/>
    <mergeCell ref="J25:K25"/>
  </mergeCells>
  <conditionalFormatting sqref="A103">
    <cfRule type="cellIs" dxfId="0" priority="1" operator="equal">
      <formula>0</formula>
    </cfRule>
  </conditionalFormatting>
  <pageMargins left="1" right="1" top="1" bottom="1" header="0.25" footer="0.25"/>
  <pageSetup scale="38" orientation="portrait" r:id="rId1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1"/>
  <sheetViews>
    <sheetView showGridLines="0" workbookViewId="0">
      <selection activeCell="D6" sqref="D6"/>
    </sheetView>
  </sheetViews>
  <sheetFormatPr baseColWidth="10" defaultColWidth="10.84375" defaultRowHeight="12.75" customHeight="1"/>
  <cols>
    <col min="1" max="3" width="20.69140625" style="35" customWidth="1"/>
    <col min="4" max="4" width="10.84375" style="35" customWidth="1"/>
    <col min="5" max="16384" width="10.84375" style="35"/>
  </cols>
  <sheetData>
    <row r="1" spans="1:4" ht="14.9" customHeight="1">
      <c r="A1" s="33"/>
      <c r="B1" s="33"/>
      <c r="C1" s="33"/>
      <c r="D1" s="34"/>
    </row>
    <row r="2" spans="1:4" ht="14.9" customHeight="1">
      <c r="A2" s="36"/>
      <c r="B2" s="37"/>
      <c r="C2" s="37"/>
      <c r="D2" s="34"/>
    </row>
    <row r="3" spans="1:4" ht="30" customHeight="1">
      <c r="A3" s="425" t="s">
        <v>132</v>
      </c>
      <c r="B3" s="426"/>
      <c r="C3" s="31" t="s">
        <v>133</v>
      </c>
      <c r="D3" s="38" t="s">
        <v>135</v>
      </c>
    </row>
    <row r="4" spans="1:4" ht="30" customHeight="1">
      <c r="A4" s="427" t="s">
        <v>148</v>
      </c>
      <c r="B4" s="40" t="s">
        <v>165</v>
      </c>
      <c r="C4" s="31" t="s">
        <v>44</v>
      </c>
      <c r="D4" s="32">
        <v>2</v>
      </c>
    </row>
    <row r="5" spans="1:4" ht="30" customHeight="1">
      <c r="A5" s="428"/>
      <c r="B5" s="40" t="s">
        <v>166</v>
      </c>
      <c r="C5" s="31" t="s">
        <v>167</v>
      </c>
      <c r="D5" s="32">
        <v>4</v>
      </c>
    </row>
    <row r="6" spans="1:4" ht="30" customHeight="1">
      <c r="A6" s="428"/>
      <c r="B6" s="39" t="s">
        <v>162</v>
      </c>
      <c r="C6" s="31" t="s">
        <v>163</v>
      </c>
      <c r="D6" s="32">
        <v>3</v>
      </c>
    </row>
    <row r="7" spans="1:4" ht="30" customHeight="1">
      <c r="A7" s="428"/>
      <c r="B7" s="39" t="s">
        <v>143</v>
      </c>
      <c r="C7" s="41" t="s">
        <v>164</v>
      </c>
      <c r="D7" s="175">
        <v>5</v>
      </c>
    </row>
    <row r="8" spans="1:4" ht="30" customHeight="1">
      <c r="A8" s="428"/>
      <c r="B8" s="39" t="s">
        <v>144</v>
      </c>
      <c r="C8" s="41" t="s">
        <v>168</v>
      </c>
      <c r="D8" s="175">
        <v>6</v>
      </c>
    </row>
    <row r="9" spans="1:4" ht="30" customHeight="1">
      <c r="A9" s="428"/>
      <c r="B9" s="39" t="s">
        <v>145</v>
      </c>
      <c r="C9" s="41" t="s">
        <v>178</v>
      </c>
      <c r="D9" s="175">
        <v>7</v>
      </c>
    </row>
    <row r="10" spans="1:4" ht="30" customHeight="1">
      <c r="A10" s="428"/>
      <c r="B10" s="39" t="s">
        <v>146</v>
      </c>
      <c r="C10" s="32">
        <v>6</v>
      </c>
      <c r="D10" s="175">
        <v>8</v>
      </c>
    </row>
    <row r="11" spans="1:4" ht="30" customHeight="1">
      <c r="A11" s="429"/>
      <c r="B11" s="39" t="s">
        <v>147</v>
      </c>
      <c r="C11" s="32">
        <v>6</v>
      </c>
      <c r="D11" s="175">
        <v>8</v>
      </c>
    </row>
  </sheetData>
  <sheetProtection algorithmName="SHA-512" hashValue="urDuSssBs3XSh0Wf3jNuKbPI+IbkuxoyzmQRmx4WY/knHXtOCLrJh460lWW1o1GNBhqGDQ42H6aS+CdaxcDWQQ==" saltValue="u+8rs2vZcgmmXwn5EFtwcw==" spinCount="100000" sheet="1" objects="1" scenarios="1"/>
  <mergeCells count="2">
    <mergeCell ref="A3:B3"/>
    <mergeCell ref="A4:A11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FAP DUO</vt:lpstr>
      <vt:lpstr>BASE DONNEES LANCERS</vt:lpstr>
      <vt:lpstr>BASE DONNEES ROULERS</vt:lpstr>
      <vt:lpstr>Catégories</vt:lpstr>
      <vt:lpstr>'FAP DUO'!Zone_d_impression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EXT28300</dc:creator>
  <cp:lastModifiedBy>Joffrey Neumann</cp:lastModifiedBy>
  <cp:lastPrinted>2025-11-01T16:41:06Z</cp:lastPrinted>
  <dcterms:created xsi:type="dcterms:W3CDTF">2021-10-19T14:57:23Z</dcterms:created>
  <dcterms:modified xsi:type="dcterms:W3CDTF">2025-12-09T22:17:45Z</dcterms:modified>
</cp:coreProperties>
</file>