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onservateurfr-my.sharepoint.com/personal/jneumann_conservateur-conseil_fr/Documents/Bureau/Perso/FAP 2026/"/>
    </mc:Choice>
  </mc:AlternateContent>
  <xr:revisionPtr revIDLastSave="39" documentId="8_{A1C471FC-3D5C-47F4-83BE-3B28B8681364}" xr6:coauthVersionLast="47" xr6:coauthVersionMax="47" xr10:uidLastSave="{B1B5EDA6-FB8F-4EDD-8B24-CD43CC3068AE}"/>
  <workbookProtection workbookAlgorithmName="SHA-512" workbookHashValue="65DVnheeBT+tbk5rdwuVy71L9qD+ugE8A6/CMs4+UZN9iWVeLe/z1HC97pVBXdElfOL5bNITCtT6J0VmTG58pg==" workbookSaltValue="i9It0kqdwUFJnqlJK/LC+w==" workbookSpinCount="100000" lockStructure="1"/>
  <bookViews>
    <workbookView xWindow="-103" yWindow="-103" windowWidth="24892" windowHeight="15943" xr2:uid="{00000000-000D-0000-FFFF-FFFF00000000}"/>
  </bookViews>
  <sheets>
    <sheet name="FAP EQUIPE" sheetId="1" r:id="rId1"/>
    <sheet name="BASE DONNEES LANCERS" sheetId="2" state="hidden" r:id="rId2"/>
    <sheet name="BASE DONNEES ROULERS" sheetId="3" state="hidden" r:id="rId3"/>
    <sheet name="Catégories" sheetId="4" state="hidden" r:id="rId4"/>
  </sheets>
  <definedNames>
    <definedName name="_xlnm.Print_Area" localSheetId="0">'FAP EQUIPE'!$B$1:$P$66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F18" i="1"/>
  <c r="L17" i="1" s="1"/>
  <c r="F16" i="1"/>
  <c r="L15" i="1" s="1"/>
  <c r="F14" i="1"/>
  <c r="L13" i="1" s="1"/>
  <c r="F12" i="1"/>
  <c r="L11" i="1" s="1"/>
  <c r="F10" i="1"/>
  <c r="L9" i="1" s="1"/>
  <c r="F8" i="1"/>
  <c r="K40" i="1"/>
  <c r="K38" i="1"/>
  <c r="K36" i="1"/>
  <c r="K34" i="1"/>
  <c r="K32" i="1"/>
  <c r="K30" i="1"/>
  <c r="J41" i="1"/>
  <c r="I41" i="1"/>
  <c r="H41" i="1"/>
  <c r="J39" i="1"/>
  <c r="I39" i="1"/>
  <c r="H39" i="1"/>
  <c r="J37" i="1"/>
  <c r="I37" i="1"/>
  <c r="H37" i="1"/>
  <c r="J35" i="1"/>
  <c r="I35" i="1"/>
  <c r="H35" i="1"/>
  <c r="J33" i="1"/>
  <c r="I33" i="1"/>
  <c r="H33" i="1"/>
  <c r="J31" i="1"/>
  <c r="I31" i="1"/>
  <c r="H31" i="1"/>
  <c r="J61" i="1"/>
  <c r="I61" i="1"/>
  <c r="H61" i="1"/>
  <c r="G61" i="1"/>
  <c r="F61" i="1"/>
  <c r="E61" i="1"/>
  <c r="J58" i="1"/>
  <c r="I58" i="1"/>
  <c r="H58" i="1"/>
  <c r="G58" i="1"/>
  <c r="F58" i="1"/>
  <c r="E58" i="1"/>
  <c r="J55" i="1"/>
  <c r="I55" i="1"/>
  <c r="H55" i="1"/>
  <c r="G55" i="1"/>
  <c r="F55" i="1"/>
  <c r="E55" i="1"/>
  <c r="J52" i="1"/>
  <c r="I52" i="1"/>
  <c r="H52" i="1"/>
  <c r="G52" i="1"/>
  <c r="F52" i="1"/>
  <c r="E52" i="1"/>
  <c r="J49" i="1"/>
  <c r="I49" i="1"/>
  <c r="H49" i="1"/>
  <c r="G49" i="1"/>
  <c r="F49" i="1"/>
  <c r="E49" i="1"/>
  <c r="F46" i="1"/>
  <c r="G46" i="1"/>
  <c r="H46" i="1"/>
  <c r="I46" i="1"/>
  <c r="J46" i="1"/>
  <c r="E46" i="1"/>
  <c r="E41" i="1"/>
  <c r="E39" i="1"/>
  <c r="E37" i="1"/>
  <c r="E35" i="1"/>
  <c r="E33" i="1"/>
  <c r="E31" i="1"/>
  <c r="J18" i="1"/>
  <c r="I18" i="1"/>
  <c r="H18" i="1"/>
  <c r="J16" i="1"/>
  <c r="I16" i="1"/>
  <c r="H16" i="1"/>
  <c r="J14" i="1"/>
  <c r="I14" i="1"/>
  <c r="H14" i="1"/>
  <c r="J12" i="1"/>
  <c r="I12" i="1"/>
  <c r="H12" i="1"/>
  <c r="J10" i="1"/>
  <c r="I10" i="1"/>
  <c r="H10" i="1"/>
  <c r="J8" i="1"/>
  <c r="I8" i="1"/>
  <c r="H8" i="1"/>
  <c r="D31" i="1"/>
  <c r="D61" i="1"/>
  <c r="D58" i="1"/>
  <c r="D55" i="1"/>
  <c r="D52" i="1"/>
  <c r="D49" i="1"/>
  <c r="D46" i="1"/>
  <c r="K52" i="1" l="1"/>
  <c r="K55" i="1"/>
  <c r="K61" i="1"/>
  <c r="K58" i="1"/>
  <c r="K49" i="1"/>
  <c r="K46" i="1"/>
  <c r="G41" i="1"/>
  <c r="D41" i="1"/>
  <c r="G39" i="1"/>
  <c r="D39" i="1"/>
  <c r="G37" i="1"/>
  <c r="D37" i="1"/>
  <c r="G35" i="1"/>
  <c r="D35" i="1"/>
  <c r="G33" i="1"/>
  <c r="D33" i="1"/>
  <c r="G31" i="1"/>
  <c r="AE10" i="1"/>
  <c r="AE9" i="1" s="1"/>
  <c r="AE12" i="1"/>
  <c r="AE11" i="1" s="1"/>
  <c r="AE14" i="1"/>
  <c r="AE13" i="1" s="1"/>
  <c r="AE16" i="1"/>
  <c r="AE15" i="1" s="1"/>
  <c r="AE18" i="1"/>
  <c r="AE17" i="1" s="1"/>
  <c r="AE8" i="1"/>
  <c r="AE7" i="1" s="1"/>
  <c r="J2" i="1" l="1"/>
  <c r="B2" i="2"/>
  <c r="B2" i="3"/>
  <c r="H2" i="3" s="1"/>
  <c r="E8" i="1"/>
  <c r="K8" i="1"/>
  <c r="E10" i="1"/>
  <c r="K10" i="1"/>
  <c r="E12" i="1"/>
  <c r="K12" i="1"/>
  <c r="E14" i="1"/>
  <c r="K14" i="1"/>
  <c r="E16" i="1"/>
  <c r="K16" i="1"/>
  <c r="E18" i="1"/>
  <c r="K18" i="1"/>
  <c r="H2" i="2" l="1"/>
  <c r="J18" i="2" s="1"/>
  <c r="L7" i="1" l="1"/>
</calcChain>
</file>

<file path=xl/sharedStrings.xml><?xml version="1.0" encoding="utf-8"?>
<sst xmlns="http://schemas.openxmlformats.org/spreadsheetml/2006/main" count="877" uniqueCount="298">
  <si>
    <t>NIVEAU DE LA FAP</t>
  </si>
  <si>
    <t>LANCERS</t>
  </si>
  <si>
    <t>Contenu</t>
  </si>
  <si>
    <t>V / H</t>
  </si>
  <si>
    <t>Variante 1</t>
  </si>
  <si>
    <t>Variante 2</t>
  </si>
  <si>
    <t>Variante 3</t>
  </si>
  <si>
    <t>Engagement</t>
  </si>
  <si>
    <t>Rattrapage</t>
  </si>
  <si>
    <t>Valeur brute</t>
  </si>
  <si>
    <t>Pénalité(s)</t>
  </si>
  <si>
    <t>Valeur finale</t>
  </si>
  <si>
    <t>MOYENNE LANCERS</t>
  </si>
  <si>
    <t>Bonif. variété sur l’ensemble des lancers</t>
  </si>
  <si>
    <t>Plans : V ET H</t>
  </si>
  <si>
    <t>1 plan</t>
  </si>
  <si>
    <t>2 plans</t>
  </si>
  <si>
    <t>1 famille</t>
  </si>
  <si>
    <t>2 familles</t>
  </si>
  <si>
    <t>3 familles</t>
  </si>
  <si>
    <t>4 familles</t>
  </si>
  <si>
    <t>5 familles</t>
  </si>
  <si>
    <t>ROULERS</t>
  </si>
  <si>
    <t>SERIES</t>
  </si>
  <si>
    <t>ROULER 1</t>
  </si>
  <si>
    <t>ROULER 2</t>
  </si>
  <si>
    <t>ROULER 3</t>
  </si>
  <si>
    <t>ROULER 4</t>
  </si>
  <si>
    <t>ROULER 5</t>
  </si>
  <si>
    <t>ROULER 6</t>
  </si>
  <si>
    <t>RATTRAPAGE</t>
  </si>
  <si>
    <t>BONIF SERIE</t>
  </si>
  <si>
    <t>PONCTUELS</t>
  </si>
  <si>
    <t>ROULER</t>
  </si>
  <si>
    <t xml:space="preserve"> </t>
  </si>
  <si>
    <t>MOYENNE ROULERS</t>
  </si>
  <si>
    <t>Bonification "Réalisation de série" sur l'ensemble des roulers</t>
  </si>
  <si>
    <t>2 séries</t>
  </si>
  <si>
    <t>3 séries</t>
  </si>
  <si>
    <t>0,3 pt</t>
  </si>
  <si>
    <t>0,6 pt</t>
  </si>
  <si>
    <t>1,0 pt</t>
  </si>
  <si>
    <t>ème</t>
  </si>
  <si>
    <t>BASE</t>
  </si>
  <si>
    <t>RATTRAPAGES</t>
  </si>
  <si>
    <t>CAT 1</t>
  </si>
  <si>
    <t>Lancer simple V</t>
  </si>
  <si>
    <t>CAT 2 (avec RV)</t>
  </si>
  <si>
    <t>CAT 3 (sans RV)</t>
  </si>
  <si>
    <t xml:space="preserve">CAT 4 </t>
  </si>
  <si>
    <t>Taper sol 1 rev</t>
  </si>
  <si>
    <t>ENGAGEMENTS</t>
  </si>
  <si>
    <t>Taper sol 1/2 rev</t>
  </si>
  <si>
    <t>MG vert.   ou   MD vert. Envers</t>
  </si>
  <si>
    <t>Flip</t>
  </si>
  <si>
    <t>Lacher vert. Gd Batt  ou  sous épaule</t>
  </si>
  <si>
    <t>Allongement sans RV</t>
  </si>
  <si>
    <t>Pz vert. Transformation H</t>
  </si>
  <si>
    <t>H sous jambe (fente, batt…..)</t>
  </si>
  <si>
    <t>Roulade costale</t>
  </si>
  <si>
    <t>Lacher dos / Engt dans accro ou ill</t>
  </si>
  <si>
    <t>Allongement avec RV</t>
  </si>
  <si>
    <t>Flip dans rond de Jbe</t>
  </si>
  <si>
    <t>Passage au sol</t>
  </si>
  <si>
    <t>Descente au sol</t>
  </si>
  <si>
    <t>Engagement perso</t>
  </si>
  <si>
    <t>-</t>
  </si>
  <si>
    <t>Jeté</t>
  </si>
  <si>
    <t>4 T</t>
  </si>
  <si>
    <t>3 T</t>
  </si>
  <si>
    <t>2 T</t>
  </si>
  <si>
    <t>Attitude ou saut</t>
  </si>
  <si>
    <t>1 T</t>
  </si>
  <si>
    <t>Grand Jeté en plus</t>
  </si>
  <si>
    <t>1 accro</t>
  </si>
  <si>
    <t>3 ILL</t>
  </si>
  <si>
    <t>Demi demi env.</t>
  </si>
  <si>
    <t>CAT A</t>
  </si>
  <si>
    <t>Demi demi end.</t>
  </si>
  <si>
    <t>CAT B</t>
  </si>
  <si>
    <t>1 fuj env.</t>
  </si>
  <si>
    <t>CAT C</t>
  </si>
  <si>
    <t>1 fuj end.</t>
  </si>
  <si>
    <t xml:space="preserve">CAT D </t>
  </si>
  <si>
    <t>Base fujimi env.</t>
  </si>
  <si>
    <t>Base fujimi end.</t>
  </si>
  <si>
    <t>Bras (env. ou end.)</t>
  </si>
  <si>
    <t>Lucero A/R</t>
  </si>
  <si>
    <t>Intérieur coude</t>
  </si>
  <si>
    <t>Faciaux (1mini)</t>
  </si>
  <si>
    <t>3 neckrolls</t>
  </si>
  <si>
    <t>Neckroll MG</t>
  </si>
  <si>
    <t>2 neckrolls</t>
  </si>
  <si>
    <t>Blocage aller-retour *</t>
  </si>
  <si>
    <t>Cou</t>
  </si>
  <si>
    <t>Blocage simple*</t>
  </si>
  <si>
    <t>Fish avec 1/2 T</t>
  </si>
  <si>
    <t>Fish</t>
  </si>
  <si>
    <t>VARIANTE</t>
  </si>
  <si>
    <t>½ Fish</t>
  </si>
  <si>
    <t>Sol</t>
  </si>
  <si>
    <t>Figure 8 sur le poignet</t>
  </si>
  <si>
    <t xml:space="preserve">Tour au sol </t>
  </si>
  <si>
    <t>Poignet</t>
  </si>
  <si>
    <t>Grand écart</t>
  </si>
  <si>
    <t>Intérieur coude ench.</t>
  </si>
  <si>
    <t>Vague + bascule</t>
  </si>
  <si>
    <t>2 vagues</t>
  </si>
  <si>
    <t>1 vague</t>
  </si>
  <si>
    <t>Bascule</t>
  </si>
  <si>
    <t>O.L en T</t>
  </si>
  <si>
    <t>R.E.O.L</t>
  </si>
  <si>
    <t>O.L.</t>
  </si>
  <si>
    <t>CC V x3</t>
  </si>
  <si>
    <t>CC V x2</t>
  </si>
  <si>
    <t>CC V</t>
  </si>
  <si>
    <t>Coude</t>
  </si>
  <si>
    <t>Eject. T ench. (2T avec 5 éject.)</t>
  </si>
  <si>
    <t>Eject. T (1T avec 3 éject.)</t>
  </si>
  <si>
    <t>Eject. G x2</t>
  </si>
  <si>
    <t>Eject. Coude x1</t>
  </si>
  <si>
    <t>Anges eject. ou ench.</t>
  </si>
  <si>
    <t>Ange frontal</t>
  </si>
  <si>
    <t>Ange</t>
  </si>
  <si>
    <t>1/2 ange</t>
  </si>
  <si>
    <t>Rouler épaule</t>
  </si>
  <si>
    <t>Singer</t>
  </si>
  <si>
    <t>RL ép/cou/ép ench. (3 mini)</t>
  </si>
  <si>
    <t>Papillons</t>
  </si>
  <si>
    <t>Bases singer ench.</t>
  </si>
  <si>
    <t>Blocage sous épaule *</t>
  </si>
  <si>
    <t>Base singer D ou G</t>
  </si>
  <si>
    <t>RL ép/cou/ép</t>
  </si>
  <si>
    <t>Cheville</t>
  </si>
  <si>
    <t>Taille</t>
  </si>
  <si>
    <t>Horloge x 1</t>
  </si>
  <si>
    <t>Horloge en tournant bt en équilibre</t>
  </si>
  <si>
    <t>Horloge sur la tête</t>
  </si>
  <si>
    <t>Horloge x 2</t>
  </si>
  <si>
    <t>Catégorie</t>
  </si>
  <si>
    <t>Niveau</t>
  </si>
  <si>
    <t>MOYENNE</t>
  </si>
  <si>
    <t xml:space="preserve">Engt direct après manieT Gal avec RV </t>
  </si>
  <si>
    <t xml:space="preserve">Engt direct après manieT Gal sans RV </t>
  </si>
  <si>
    <t>Colonne</t>
  </si>
  <si>
    <t>Colonne de recherche</t>
  </si>
  <si>
    <t>TOTAL LANCERS</t>
  </si>
  <si>
    <t>TOTAL ROULERS</t>
  </si>
  <si>
    <t>Base fuji + ej + 1/2 tour + bras</t>
  </si>
  <si>
    <t xml:space="preserve">H end ou env MD ou MG </t>
  </si>
  <si>
    <t>Famille</t>
  </si>
  <si>
    <t>Familles : base, sol, saut, tour, accros, ill</t>
  </si>
  <si>
    <t>1 séries</t>
  </si>
  <si>
    <t>Pénalités</t>
  </si>
  <si>
    <t>Grannd écart</t>
  </si>
  <si>
    <t>Tour au sol</t>
  </si>
  <si>
    <t>0,2 pt</t>
  </si>
  <si>
    <t>0 pt</t>
  </si>
  <si>
    <t>0,4 pt</t>
  </si>
  <si>
    <t>0,8 pt</t>
  </si>
  <si>
    <t>COMBINE</t>
  </si>
  <si>
    <t>1</t>
  </si>
  <si>
    <t>3</t>
  </si>
  <si>
    <t>Région BASE</t>
  </si>
  <si>
    <t>Région 2</t>
  </si>
  <si>
    <t>2</t>
  </si>
  <si>
    <t>4</t>
  </si>
  <si>
    <t>Brown</t>
  </si>
  <si>
    <t>Flip dans le cou</t>
  </si>
  <si>
    <t>Eject. T ench. même coude</t>
  </si>
  <si>
    <t>Développement</t>
  </si>
  <si>
    <t>Developpement</t>
  </si>
  <si>
    <t>Enrouler / Dos</t>
  </si>
  <si>
    <t>Eject. G x3</t>
  </si>
  <si>
    <t>Anges Aller et Retour</t>
  </si>
  <si>
    <t>Passage dos Aller éject. Retour</t>
  </si>
  <si>
    <t>Passage dos Aller Retour bras tendu</t>
  </si>
  <si>
    <t>F.A.P. EQUIPE</t>
  </si>
  <si>
    <t>Association</t>
  </si>
  <si>
    <t>EQUIPES</t>
  </si>
  <si>
    <t>Région 1</t>
  </si>
  <si>
    <t>F10H</t>
  </si>
  <si>
    <t>F10 EXCELLENCE</t>
  </si>
  <si>
    <t>F10 GRAND PRIX</t>
  </si>
  <si>
    <t>F12 HONNEUR</t>
  </si>
  <si>
    <t>F12 EXCELLENCE</t>
  </si>
  <si>
    <t>F14 HONNEUR</t>
  </si>
  <si>
    <t>F14 EXCELLENCE</t>
  </si>
  <si>
    <t>F14 GRAND PRIX</t>
  </si>
  <si>
    <t>F HONNEUR</t>
  </si>
  <si>
    <t>F EXCELLENCE</t>
  </si>
  <si>
    <t>F EXCELLENCE SUPERIEUR</t>
  </si>
  <si>
    <t>F GRAND PRIX</t>
  </si>
  <si>
    <t>F12 GRAND PRIX</t>
  </si>
  <si>
    <t>EQUIPE</t>
  </si>
  <si>
    <t>BONIF / PENA
(Dvpt,variantes, V/H)</t>
  </si>
  <si>
    <t>Valeur finale / groupe</t>
  </si>
  <si>
    <t>Valeur finale équipe</t>
  </si>
  <si>
    <t>base</t>
  </si>
  <si>
    <t>1er</t>
  </si>
  <si>
    <t>2eme</t>
  </si>
  <si>
    <t>3eme</t>
  </si>
  <si>
    <t>4eme</t>
  </si>
  <si>
    <t>5eme</t>
  </si>
  <si>
    <t>LANCERS BASE</t>
  </si>
  <si>
    <t>Lancer déplacement</t>
  </si>
  <si>
    <t>Lancer Attitude</t>
  </si>
  <si>
    <t>Lancer Horizontal (pas de bonif HMG)</t>
  </si>
  <si>
    <t>Lancer H 1 révol  (ni bonif eng. ni ratt. ni variante)</t>
  </si>
  <si>
    <t>Lâché 3/4</t>
  </si>
  <si>
    <t>Lache sans rotation</t>
  </si>
  <si>
    <t>LANCERS SOL</t>
  </si>
  <si>
    <t>2T sol</t>
  </si>
  <si>
    <t>1T sol</t>
  </si>
  <si>
    <t>Descente grand écart</t>
  </si>
  <si>
    <t>LANCERS SAUT</t>
  </si>
  <si>
    <t>Gd jeté+gd jeté facial</t>
  </si>
  <si>
    <t>Grand jeté facial (sans RV)</t>
  </si>
  <si>
    <t>2 Grands jetés</t>
  </si>
  <si>
    <t>Grand jeté facial (avec RV)</t>
  </si>
  <si>
    <t>Grand jeté</t>
  </si>
  <si>
    <t>LANCERS TOUR (sur place ou en déplacement)</t>
  </si>
  <si>
    <t>LANCERS ACCRO (roue-roulade-souplesse-kosak)</t>
  </si>
  <si>
    <t>3 accros</t>
  </si>
  <si>
    <t>accro, ill + accro</t>
  </si>
  <si>
    <t>1 saut db accro</t>
  </si>
  <si>
    <t>accro, ill</t>
  </si>
  <si>
    <t>2 accros / 2T accro</t>
  </si>
  <si>
    <t>2 sauts accro</t>
  </si>
  <si>
    <t>1 saut accro</t>
  </si>
  <si>
    <t>1 accro sol</t>
  </si>
  <si>
    <t>Att Accro</t>
  </si>
  <si>
    <t>LANCERS ILLUSION</t>
  </si>
  <si>
    <t>ILL, accro + ILL</t>
  </si>
  <si>
    <t>1T 2ILL</t>
  </si>
  <si>
    <t>ILL, accro</t>
  </si>
  <si>
    <t>2ILL ou 2T ILL</t>
  </si>
  <si>
    <t>ILL sol</t>
  </si>
  <si>
    <t>1T ILL</t>
  </si>
  <si>
    <t>Att ILL</t>
  </si>
  <si>
    <t>ILL</t>
  </si>
  <si>
    <t>ROULERS FUJIMI</t>
  </si>
  <si>
    <t>Base fuj en tournant</t>
  </si>
  <si>
    <t>ROULERS COU</t>
  </si>
  <si>
    <t>Lucero ench.</t>
  </si>
  <si>
    <t>1 neckroll + 1 neckroll bâton équilibre</t>
  </si>
  <si>
    <t>1 neckrolls</t>
  </si>
  <si>
    <t>Cou + Blocage simple</t>
  </si>
  <si>
    <t>ROULERS FISH</t>
  </si>
  <si>
    <t>Fish avec 2T</t>
  </si>
  <si>
    <t>Fish avec 1T</t>
  </si>
  <si>
    <t>Fish envers</t>
  </si>
  <si>
    <t>Chgt de poignet ponctuel</t>
  </si>
  <si>
    <t>ROULERS INTERIEUR COUDE</t>
  </si>
  <si>
    <t>Blocage intérieur bras*</t>
  </si>
  <si>
    <t>ROULERS VAGUE</t>
  </si>
  <si>
    <t>ROULERS OUVERTURE LATERALE</t>
  </si>
  <si>
    <t>ROULERS COUDE</t>
  </si>
  <si>
    <t>CC + OL</t>
  </si>
  <si>
    <t>Bloquage dans les coudes chgt de sens *</t>
  </si>
  <si>
    <t>ROULERS EJECTION</t>
  </si>
  <si>
    <t>Eject. T même coude</t>
  </si>
  <si>
    <t>Eject. T (1T avec 3 éject.) horizontal</t>
  </si>
  <si>
    <t>ejet 1 Tour 3 eject + chg de sens corps 4eme eject</t>
  </si>
  <si>
    <t>Eject. G + D + G + D</t>
  </si>
  <si>
    <t>Eject. G + D + G</t>
  </si>
  <si>
    <t>Eject Coude H x2</t>
  </si>
  <si>
    <t>Eject. G + D</t>
  </si>
  <si>
    <t>Eject, Coude H x1</t>
  </si>
  <si>
    <t>ROULERS ANGE</t>
  </si>
  <si>
    <t>Ange H</t>
  </si>
  <si>
    <t>Intérieur bras</t>
  </si>
  <si>
    <t>ROULERS PASSAGE DOS</t>
  </si>
  <si>
    <t>Passage dos Aller Retour x 2</t>
  </si>
  <si>
    <t>Passage dos end/ env Aller Retour</t>
  </si>
  <si>
    <t>Passage dos ench. End</t>
  </si>
  <si>
    <t>Passage dos end/ env</t>
  </si>
  <si>
    <t>ROULERS SINGER</t>
  </si>
  <si>
    <t>RL ép/cou</t>
  </si>
  <si>
    <t>ROULERS HORLOGE HORIZONTALE</t>
  </si>
  <si>
    <t>Horloge H en tournant</t>
  </si>
  <si>
    <t>ROULERS HORLOGE VERTICALE</t>
  </si>
  <si>
    <t>Horloge V en tournant</t>
  </si>
  <si>
    <t>Balancer de gauche à droite</t>
  </si>
  <si>
    <t>1 T accro</t>
  </si>
  <si>
    <t>GRISE</t>
  </si>
  <si>
    <r>
      <rPr>
        <b/>
        <sz val="8"/>
        <color indexed="8"/>
        <rFont val="Calibri"/>
        <family val="2"/>
      </rPr>
      <t xml:space="preserve">BONIF ENGAGEMENTS </t>
    </r>
    <r>
      <rPr>
        <b/>
        <sz val="7"/>
        <color indexed="8"/>
        <rFont val="Calibri"/>
        <family val="2"/>
      </rPr>
      <t>(non cumulable)</t>
    </r>
  </si>
  <si>
    <t>Engagement avec perte de contact</t>
  </si>
  <si>
    <r>
      <t xml:space="preserve">Lancers BONIFS VARIANTES </t>
    </r>
    <r>
      <rPr>
        <b/>
        <sz val="5"/>
        <color indexed="8"/>
        <rFont val="Calibri"/>
        <family val="2"/>
      </rPr>
      <t>(cumulable)</t>
    </r>
  </si>
  <si>
    <t>Enverg. Bras (sur les tours uniquement)</t>
  </si>
  <si>
    <t>Roulade costale en évolution</t>
  </si>
  <si>
    <t>Roue / Souplesse arrivée au sol</t>
  </si>
  <si>
    <t>Roue / Souplesse une main ou sur les coudes</t>
  </si>
  <si>
    <t>Variante attitude: Pied tête ou Y</t>
  </si>
  <si>
    <t>Roue / Souplesse sans main</t>
  </si>
  <si>
    <t>Grand écart en +</t>
  </si>
  <si>
    <t>EFFECTIF REDUIT</t>
  </si>
  <si>
    <t>Version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</si>
</sst>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color indexed="8"/>
      <name val="Helvetica Neue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9"/>
      <color indexed="8"/>
      <name val="Helvetica Neue"/>
    </font>
    <font>
      <b/>
      <sz val="8"/>
      <color indexed="8"/>
      <name val="Arial"/>
      <family val="2"/>
    </font>
    <font>
      <sz val="14"/>
      <color rgb="FFFF0000"/>
      <name val="Arial"/>
      <family val="2"/>
    </font>
    <font>
      <sz val="14"/>
      <color rgb="FF00B050"/>
      <name val="Arial"/>
      <family val="2"/>
    </font>
    <font>
      <b/>
      <sz val="16"/>
      <color indexed="8"/>
      <name val="Verdana"/>
      <family val="2"/>
    </font>
    <font>
      <sz val="16"/>
      <color indexed="8"/>
      <name val="Verdana"/>
      <family val="2"/>
    </font>
    <font>
      <b/>
      <sz val="14"/>
      <color indexed="8"/>
      <name val="Verdana"/>
      <family val="2"/>
    </font>
    <font>
      <b/>
      <sz val="20"/>
      <color indexed="8"/>
      <name val="Verdana"/>
      <family val="2"/>
    </font>
    <font>
      <u/>
      <sz val="16"/>
      <color indexed="8"/>
      <name val="Verdana"/>
      <family val="2"/>
    </font>
    <font>
      <sz val="14"/>
      <color indexed="8"/>
      <name val="Verdana"/>
      <family val="2"/>
    </font>
    <font>
      <sz val="16"/>
      <color theme="0"/>
      <name val="Verdana"/>
      <family val="2"/>
    </font>
    <font>
      <sz val="26"/>
      <color indexed="8"/>
      <name val="Verdana"/>
      <family val="2"/>
    </font>
    <font>
      <b/>
      <sz val="24"/>
      <color indexed="8"/>
      <name val="Verdana"/>
      <family val="2"/>
    </font>
    <font>
      <b/>
      <sz val="26"/>
      <color indexed="8"/>
      <name val="Verdana"/>
      <family val="2"/>
    </font>
    <font>
      <sz val="20"/>
      <color indexed="8"/>
      <name val="Verdana"/>
      <family val="2"/>
    </font>
    <font>
      <b/>
      <sz val="22"/>
      <color indexed="8"/>
      <name val="Verdana"/>
      <family val="2"/>
    </font>
    <font>
      <sz val="8"/>
      <name val="Helvetica Neue"/>
    </font>
    <font>
      <sz val="14"/>
      <color theme="1"/>
      <name val="Arial"/>
      <family val="2"/>
    </font>
    <font>
      <sz val="8"/>
      <color indexed="8"/>
      <name val="Calibri"/>
      <family val="2"/>
    </font>
    <font>
      <sz val="8"/>
      <color theme="1"/>
      <name val="Calibri"/>
      <family val="2"/>
    </font>
    <font>
      <b/>
      <sz val="8"/>
      <color indexed="8"/>
      <name val="Calibri"/>
      <family val="2"/>
    </font>
    <font>
      <strike/>
      <sz val="8"/>
      <color indexed="8"/>
      <name val="Calibri"/>
      <family val="2"/>
    </font>
    <font>
      <sz val="7"/>
      <color indexed="8"/>
      <name val="Calibri"/>
      <family val="2"/>
    </font>
    <font>
      <sz val="8"/>
      <name val="Calibri"/>
      <family val="2"/>
    </font>
    <font>
      <strike/>
      <sz val="8"/>
      <name val="Calibri"/>
      <family val="2"/>
    </font>
    <font>
      <b/>
      <sz val="7"/>
      <color indexed="8"/>
      <name val="Calibri"/>
      <family val="2"/>
    </font>
    <font>
      <b/>
      <sz val="5"/>
      <color indexed="8"/>
      <name val="Calibri"/>
      <family val="2"/>
    </font>
    <font>
      <u/>
      <sz val="24"/>
      <color indexed="8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rgb="FFF7964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7A7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4"/>
        <bgColor auto="1"/>
      </patternFill>
    </fill>
    <fill>
      <patternFill patternType="solid">
        <fgColor rgb="FF00ABEA"/>
        <bgColor indexed="64"/>
      </patternFill>
    </fill>
  </fills>
  <borders count="15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8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8"/>
      </bottom>
      <diagonal/>
    </border>
    <border>
      <left/>
      <right style="thick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73">
    <xf numFmtId="0" fontId="0" fillId="0" borderId="0" xfId="0">
      <alignment vertical="top" wrapText="1"/>
    </xf>
    <xf numFmtId="0" fontId="0" fillId="2" borderId="5" xfId="0" applyFill="1" applyBorder="1">
      <alignment vertical="top" wrapText="1"/>
    </xf>
    <xf numFmtId="0" fontId="0" fillId="2" borderId="10" xfId="0" applyFill="1" applyBorder="1">
      <alignment vertical="top" wrapText="1"/>
    </xf>
    <xf numFmtId="0" fontId="0" fillId="2" borderId="8" xfId="0" applyFill="1" applyBorder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top" wrapText="1"/>
    </xf>
    <xf numFmtId="0" fontId="0" fillId="2" borderId="29" xfId="0" applyFill="1" applyBorder="1">
      <alignment vertical="top" wrapText="1"/>
    </xf>
    <xf numFmtId="0" fontId="0" fillId="2" borderId="2" xfId="0" applyFill="1" applyBorder="1">
      <alignment vertical="top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left" vertical="center" wrapText="1"/>
    </xf>
    <xf numFmtId="0" fontId="0" fillId="2" borderId="30" xfId="0" applyFill="1" applyBorder="1">
      <alignment vertical="top" wrapText="1"/>
    </xf>
    <xf numFmtId="0" fontId="0" fillId="2" borderId="31" xfId="0" applyFill="1" applyBorder="1">
      <alignment vertical="top" wrapText="1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 wrapText="1"/>
    </xf>
    <xf numFmtId="49" fontId="1" fillId="2" borderId="35" xfId="0" applyNumberFormat="1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0" fillId="0" borderId="8" xfId="0" applyNumberFormat="1" applyBorder="1">
      <alignment vertical="top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35" xfId="0" applyNumberFormat="1" applyFont="1" applyFill="1" applyBorder="1" applyAlignment="1">
      <alignment horizontal="center" vertical="center" wrapText="1"/>
    </xf>
    <xf numFmtId="49" fontId="1" fillId="2" borderId="5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49" fontId="1" fillId="2" borderId="36" xfId="0" applyNumberFormat="1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NumberFormat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0" xfId="0" applyNumberFormat="1" applyFont="1">
      <alignment vertical="top" wrapText="1"/>
    </xf>
    <xf numFmtId="0" fontId="8" fillId="2" borderId="8" xfId="0" applyFont="1" applyFill="1" applyBorder="1">
      <alignment vertical="top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47" xfId="0" applyNumberFormat="1" applyFont="1" applyFill="1" applyBorder="1" applyAlignment="1">
      <alignment horizontal="left" vertical="center" wrapText="1"/>
    </xf>
    <xf numFmtId="0" fontId="8" fillId="2" borderId="8" xfId="0" applyFont="1" applyFill="1" applyBorder="1" applyProtection="1">
      <alignment vertical="top" wrapText="1"/>
      <protection locked="0"/>
    </xf>
    <xf numFmtId="0" fontId="7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/>
    </xf>
    <xf numFmtId="0" fontId="8" fillId="0" borderId="8" xfId="0" applyNumberFormat="1" applyFont="1" applyBorder="1">
      <alignment vertical="top" wrapText="1"/>
    </xf>
    <xf numFmtId="49" fontId="8" fillId="4" borderId="68" xfId="0" applyNumberFormat="1" applyFont="1" applyFill="1" applyBorder="1" applyAlignment="1" applyProtection="1">
      <alignment horizontal="center" vertical="center" wrapText="1"/>
    </xf>
    <xf numFmtId="49" fontId="8" fillId="4" borderId="61" xfId="0" applyNumberFormat="1" applyFont="1" applyFill="1" applyBorder="1" applyAlignment="1" applyProtection="1">
      <alignment horizontal="center" vertical="center" wrapText="1"/>
    </xf>
    <xf numFmtId="49" fontId="8" fillId="4" borderId="54" xfId="0" applyNumberFormat="1" applyFont="1" applyFill="1" applyBorder="1" applyAlignment="1" applyProtection="1">
      <alignment horizontal="center" vertical="center" wrapText="1"/>
    </xf>
    <xf numFmtId="49" fontId="8" fillId="4" borderId="62" xfId="0" applyNumberFormat="1" applyFont="1" applyFill="1" applyBorder="1" applyAlignment="1" applyProtection="1">
      <alignment horizontal="center" vertical="center" wrapText="1"/>
    </xf>
    <xf numFmtId="49" fontId="8" fillId="4" borderId="24" xfId="0" applyNumberFormat="1" applyFont="1" applyFill="1" applyBorder="1" applyAlignment="1" applyProtection="1">
      <alignment horizontal="center" vertical="center" wrapText="1"/>
    </xf>
    <xf numFmtId="49" fontId="8" fillId="4" borderId="45" xfId="0" applyNumberFormat="1" applyFont="1" applyFill="1" applyBorder="1" applyAlignment="1" applyProtection="1">
      <alignment horizontal="center" vertical="center" wrapText="1"/>
    </xf>
    <xf numFmtId="49" fontId="8" fillId="4" borderId="33" xfId="0" applyNumberFormat="1" applyFont="1" applyFill="1" applyBorder="1" applyAlignment="1">
      <alignment horizontal="center" vertical="center" wrapText="1"/>
    </xf>
    <xf numFmtId="49" fontId="8" fillId="4" borderId="56" xfId="0" applyNumberFormat="1" applyFont="1" applyFill="1" applyBorder="1" applyAlignment="1">
      <alignment horizontal="center" vertical="center" wrapText="1"/>
    </xf>
    <xf numFmtId="49" fontId="8" fillId="3" borderId="60" xfId="0" applyNumberFormat="1" applyFont="1" applyFill="1" applyBorder="1" applyAlignment="1">
      <alignment horizontal="center" vertical="center" wrapText="1"/>
    </xf>
    <xf numFmtId="0" fontId="8" fillId="3" borderId="26" xfId="0" applyNumberFormat="1" applyFont="1" applyFill="1" applyBorder="1" applyAlignment="1">
      <alignment horizontal="center" vertical="center" wrapText="1"/>
    </xf>
    <xf numFmtId="49" fontId="8" fillId="3" borderId="23" xfId="0" applyNumberFormat="1" applyFont="1" applyFill="1" applyBorder="1" applyAlignment="1">
      <alignment horizontal="center" vertical="center" wrapText="1"/>
    </xf>
    <xf numFmtId="49" fontId="8" fillId="4" borderId="53" xfId="0" applyNumberFormat="1" applyFont="1" applyFill="1" applyBorder="1" applyAlignment="1">
      <alignment horizontal="center" vertical="center" wrapText="1"/>
    </xf>
    <xf numFmtId="49" fontId="8" fillId="4" borderId="25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0" fontId="8" fillId="2" borderId="18" xfId="0" applyNumberFormat="1" applyFont="1" applyFill="1" applyBorder="1" applyAlignment="1">
      <alignment horizontal="center" vertical="center" wrapText="1"/>
    </xf>
    <xf numFmtId="0" fontId="8" fillId="2" borderId="42" xfId="0" applyNumberFormat="1" applyFont="1" applyFill="1" applyBorder="1" applyAlignment="1">
      <alignment horizontal="center" vertical="center" wrapText="1"/>
    </xf>
    <xf numFmtId="0" fontId="8" fillId="3" borderId="38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Border="1">
      <alignment vertical="top" wrapText="1"/>
    </xf>
    <xf numFmtId="0" fontId="8" fillId="2" borderId="8" xfId="0" applyFont="1" applyFill="1" applyBorder="1" applyAlignment="1">
      <alignment horizontal="center" vertical="top" wrapText="1"/>
    </xf>
    <xf numFmtId="0" fontId="16" fillId="3" borderId="48" xfId="0" applyNumberFormat="1" applyFont="1" applyFill="1" applyBorder="1" applyAlignment="1">
      <alignment horizontal="right" vertical="center" wrapText="1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58" xfId="0" applyFont="1" applyFill="1" applyBorder="1" applyAlignment="1" applyProtection="1">
      <alignment horizontal="center" vertical="center" wrapText="1"/>
      <protection locked="0"/>
    </xf>
    <xf numFmtId="49" fontId="8" fillId="4" borderId="8" xfId="0" applyNumberFormat="1" applyFont="1" applyFill="1" applyBorder="1" applyAlignment="1">
      <alignment horizontal="center" vertical="center" wrapText="1"/>
    </xf>
    <xf numFmtId="49" fontId="8" fillId="4" borderId="72" xfId="0" applyNumberFormat="1" applyFont="1" applyFill="1" applyBorder="1" applyAlignment="1">
      <alignment horizontal="center" vertical="center" wrapText="1"/>
    </xf>
    <xf numFmtId="49" fontId="12" fillId="4" borderId="56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>
      <alignment vertical="top" wrapText="1"/>
    </xf>
    <xf numFmtId="0" fontId="13" fillId="0" borderId="0" xfId="0" applyNumberFormat="1" applyFont="1" applyFill="1">
      <alignment vertical="top" wrapText="1"/>
    </xf>
    <xf numFmtId="0" fontId="1" fillId="2" borderId="34" xfId="0" applyFont="1" applyFill="1" applyBorder="1" applyAlignment="1">
      <alignment horizontal="center" vertical="center" wrapText="1"/>
    </xf>
    <xf numFmtId="1" fontId="4" fillId="0" borderId="36" xfId="0" applyNumberFormat="1" applyFont="1" applyFill="1" applyBorder="1" applyAlignment="1">
      <alignment horizontal="center" vertical="center" wrapText="1"/>
    </xf>
    <xf numFmtId="0" fontId="0" fillId="2" borderId="6" xfId="0" applyFill="1" applyBorder="1">
      <alignment vertical="top" wrapText="1"/>
    </xf>
    <xf numFmtId="49" fontId="8" fillId="3" borderId="3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vertical="center" wrapText="1"/>
    </xf>
    <xf numFmtId="0" fontId="8" fillId="0" borderId="8" xfId="0" applyNumberFormat="1" applyFont="1" applyFill="1" applyBorder="1">
      <alignment vertical="top" wrapText="1"/>
    </xf>
    <xf numFmtId="0" fontId="13" fillId="0" borderId="8" xfId="0" applyNumberFormat="1" applyFont="1" applyFill="1" applyBorder="1">
      <alignment vertical="top" wrapText="1"/>
    </xf>
    <xf numFmtId="49" fontId="8" fillId="3" borderId="48" xfId="0" applyNumberFormat="1" applyFont="1" applyFill="1" applyBorder="1" applyAlignment="1">
      <alignment horizontal="center" vertical="center" wrapText="1"/>
    </xf>
    <xf numFmtId="49" fontId="8" fillId="3" borderId="47" xfId="0" applyNumberFormat="1" applyFont="1" applyFill="1" applyBorder="1" applyAlignment="1">
      <alignment horizontal="center" vertical="center" wrapText="1"/>
    </xf>
    <xf numFmtId="0" fontId="8" fillId="0" borderId="74" xfId="0" applyNumberFormat="1" applyFont="1" applyFill="1" applyBorder="1" applyAlignment="1">
      <alignment horizontal="left" vertical="center" wrapText="1"/>
    </xf>
    <xf numFmtId="49" fontId="8" fillId="0" borderId="8" xfId="0" applyNumberFormat="1" applyFont="1" applyFill="1" applyBorder="1" applyAlignment="1">
      <alignment vertical="center" wrapText="1"/>
    </xf>
    <xf numFmtId="49" fontId="8" fillId="2" borderId="24" xfId="0" applyNumberFormat="1" applyFont="1" applyFill="1" applyBorder="1" applyAlignment="1">
      <alignment horizontal="center" vertical="center" wrapText="1"/>
    </xf>
    <xf numFmtId="49" fontId="8" fillId="2" borderId="45" xfId="0" applyNumberFormat="1" applyFont="1" applyFill="1" applyBorder="1" applyAlignment="1">
      <alignment horizontal="center" vertical="center" wrapText="1"/>
    </xf>
    <xf numFmtId="49" fontId="8" fillId="4" borderId="75" xfId="0" applyNumberFormat="1" applyFont="1" applyFill="1" applyBorder="1" applyAlignment="1">
      <alignment horizontal="center" vertical="center" wrapText="1"/>
    </xf>
    <xf numFmtId="49" fontId="8" fillId="4" borderId="76" xfId="0" applyNumberFormat="1" applyFont="1" applyFill="1" applyBorder="1" applyAlignment="1">
      <alignment horizontal="center" vertical="center" wrapText="1"/>
    </xf>
    <xf numFmtId="49" fontId="8" fillId="4" borderId="79" xfId="0" applyNumberFormat="1" applyFont="1" applyFill="1" applyBorder="1" applyAlignment="1" applyProtection="1">
      <alignment horizontal="center" vertical="center" wrapText="1"/>
    </xf>
    <xf numFmtId="49" fontId="8" fillId="4" borderId="80" xfId="0" applyNumberFormat="1" applyFont="1" applyFill="1" applyBorder="1" applyAlignment="1">
      <alignment horizontal="center" vertical="center" wrapText="1"/>
    </xf>
    <xf numFmtId="0" fontId="10" fillId="2" borderId="84" xfId="0" applyFont="1" applyFill="1" applyBorder="1" applyAlignment="1" applyProtection="1">
      <alignment horizontal="center" vertical="center" wrapText="1"/>
      <protection locked="0"/>
    </xf>
    <xf numFmtId="0" fontId="10" fillId="2" borderId="85" xfId="0" applyFont="1" applyFill="1" applyBorder="1" applyAlignment="1" applyProtection="1">
      <alignment horizontal="center" vertical="center" wrapText="1"/>
      <protection locked="0"/>
    </xf>
    <xf numFmtId="0" fontId="17" fillId="2" borderId="85" xfId="0" applyFont="1" applyFill="1" applyBorder="1" applyAlignment="1" applyProtection="1">
      <alignment horizontal="center" vertical="center" wrapText="1"/>
      <protection locked="0"/>
    </xf>
    <xf numFmtId="0" fontId="17" fillId="2" borderId="86" xfId="0" applyFont="1" applyFill="1" applyBorder="1" applyAlignment="1" applyProtection="1">
      <alignment horizontal="center" vertical="center" wrapText="1"/>
      <protection locked="0"/>
    </xf>
    <xf numFmtId="0" fontId="8" fillId="3" borderId="95" xfId="0" applyNumberFormat="1" applyFont="1" applyFill="1" applyBorder="1" applyAlignment="1">
      <alignment horizontal="center" vertical="center" wrapText="1"/>
    </xf>
    <xf numFmtId="0" fontId="8" fillId="3" borderId="96" xfId="0" applyNumberFormat="1" applyFont="1" applyFill="1" applyBorder="1" applyAlignment="1">
      <alignment horizontal="center" vertical="center" wrapText="1"/>
    </xf>
    <xf numFmtId="49" fontId="8" fillId="4" borderId="102" xfId="0" applyNumberFormat="1" applyFont="1" applyFill="1" applyBorder="1" applyAlignment="1">
      <alignment horizontal="center" vertical="center" wrapText="1"/>
    </xf>
    <xf numFmtId="49" fontId="8" fillId="4" borderId="110" xfId="0" applyNumberFormat="1" applyFont="1" applyFill="1" applyBorder="1" applyAlignment="1">
      <alignment horizontal="center" vertical="center" wrapText="1"/>
    </xf>
    <xf numFmtId="0" fontId="8" fillId="3" borderId="115" xfId="0" applyNumberFormat="1" applyFont="1" applyFill="1" applyBorder="1" applyAlignment="1">
      <alignment horizontal="center" vertical="center" wrapText="1"/>
    </xf>
    <xf numFmtId="49" fontId="8" fillId="4" borderId="92" xfId="0" applyNumberFormat="1" applyFont="1" applyFill="1" applyBorder="1" applyAlignment="1">
      <alignment horizontal="center" vertical="center" wrapText="1"/>
    </xf>
    <xf numFmtId="0" fontId="8" fillId="4" borderId="91" xfId="0" applyFont="1" applyFill="1" applyBorder="1" applyAlignment="1">
      <alignment vertical="center" wrapText="1"/>
    </xf>
    <xf numFmtId="0" fontId="8" fillId="4" borderId="28" xfId="0" applyFont="1" applyFill="1" applyBorder="1" applyAlignment="1">
      <alignment vertical="center" wrapText="1"/>
    </xf>
    <xf numFmtId="0" fontId="21" fillId="0" borderId="36" xfId="0" applyFont="1" applyBorder="1" applyAlignment="1">
      <alignment wrapText="1"/>
    </xf>
    <xf numFmtId="0" fontId="22" fillId="0" borderId="36" xfId="0" applyFont="1" applyBorder="1" applyAlignment="1">
      <alignment horizontal="center" vertical="center" wrapText="1"/>
    </xf>
    <xf numFmtId="0" fontId="21" fillId="6" borderId="36" xfId="0" applyFont="1" applyFill="1" applyBorder="1" applyAlignment="1">
      <alignment vertical="center" wrapText="1"/>
    </xf>
    <xf numFmtId="0" fontId="21" fillId="8" borderId="36" xfId="0" applyFont="1" applyFill="1" applyBorder="1" applyAlignment="1">
      <alignment vertical="center" wrapText="1"/>
    </xf>
    <xf numFmtId="0" fontId="21" fillId="8" borderId="36" xfId="0" applyFont="1" applyFill="1" applyBorder="1" applyAlignment="1">
      <alignment wrapText="1"/>
    </xf>
    <xf numFmtId="0" fontId="21" fillId="8" borderId="36" xfId="0" applyFont="1" applyFill="1" applyBorder="1" applyAlignment="1">
      <alignment horizontal="center" wrapText="1"/>
    </xf>
    <xf numFmtId="0" fontId="21" fillId="6" borderId="36" xfId="0" applyFont="1" applyFill="1" applyBorder="1" applyAlignment="1">
      <alignment horizontal="center" wrapText="1"/>
    </xf>
    <xf numFmtId="0" fontId="21" fillId="11" borderId="36" xfId="0" applyFont="1" applyFill="1" applyBorder="1" applyAlignment="1">
      <alignment horizontal="center" wrapText="1"/>
    </xf>
    <xf numFmtId="0" fontId="21" fillId="0" borderId="36" xfId="0" applyFont="1" applyBorder="1" applyAlignment="1">
      <alignment horizontal="center" wrapText="1"/>
    </xf>
    <xf numFmtId="0" fontId="21" fillId="6" borderId="36" xfId="0" applyFont="1" applyFill="1" applyBorder="1" applyAlignment="1">
      <alignment wrapText="1"/>
    </xf>
    <xf numFmtId="0" fontId="21" fillId="0" borderId="36" xfId="0" applyFont="1" applyFill="1" applyBorder="1" applyAlignment="1">
      <alignment horizontal="center" wrapText="1"/>
    </xf>
    <xf numFmtId="0" fontId="24" fillId="10" borderId="36" xfId="0" applyFont="1" applyFill="1" applyBorder="1" applyAlignment="1">
      <alignment wrapText="1"/>
    </xf>
    <xf numFmtId="0" fontId="24" fillId="10" borderId="36" xfId="0" applyFont="1" applyFill="1" applyBorder="1" applyAlignment="1">
      <alignment horizontal="center" wrapText="1"/>
    </xf>
    <xf numFmtId="49" fontId="21" fillId="2" borderId="36" xfId="0" applyNumberFormat="1" applyFont="1" applyFill="1" applyBorder="1" applyAlignment="1">
      <alignment horizontal="left" vertical="center" wrapText="1"/>
    </xf>
    <xf numFmtId="0" fontId="1" fillId="3" borderId="8" xfId="0" applyNumberFormat="1" applyFont="1" applyFill="1" applyBorder="1" applyAlignment="1">
      <alignment horizontal="right" vertical="center" wrapText="1"/>
    </xf>
    <xf numFmtId="0" fontId="23" fillId="5" borderId="36" xfId="0" applyFont="1" applyFill="1" applyBorder="1" applyAlignment="1">
      <alignment vertical="center" wrapText="1"/>
    </xf>
    <xf numFmtId="0" fontId="21" fillId="6" borderId="36" xfId="0" applyFont="1" applyFill="1" applyBorder="1" applyAlignment="1">
      <alignment horizontal="center" vertical="center" wrapText="1"/>
    </xf>
    <xf numFmtId="0" fontId="21" fillId="9" borderId="36" xfId="0" applyFont="1" applyFill="1" applyBorder="1" applyAlignment="1">
      <alignment horizontal="center" vertical="center" wrapText="1"/>
    </xf>
    <xf numFmtId="0" fontId="21" fillId="8" borderId="36" xfId="0" applyFont="1" applyFill="1" applyBorder="1" applyAlignment="1">
      <alignment horizontal="center" vertical="center" wrapText="1"/>
    </xf>
    <xf numFmtId="49" fontId="25" fillId="2" borderId="36" xfId="0" applyNumberFormat="1" applyFont="1" applyFill="1" applyBorder="1" applyAlignment="1">
      <alignment horizontal="left" vertical="center" wrapText="1"/>
    </xf>
    <xf numFmtId="0" fontId="26" fillId="8" borderId="36" xfId="0" applyFont="1" applyFill="1" applyBorder="1" applyAlignment="1">
      <alignment vertical="center" wrapText="1"/>
    </xf>
    <xf numFmtId="0" fontId="21" fillId="0" borderId="36" xfId="0" applyFont="1" applyBorder="1" applyAlignment="1">
      <alignment horizontal="center" vertical="center" wrapText="1"/>
    </xf>
    <xf numFmtId="0" fontId="27" fillId="10" borderId="36" xfId="0" applyFont="1" applyFill="1" applyBorder="1" applyAlignment="1">
      <alignment vertical="center" wrapText="1"/>
    </xf>
    <xf numFmtId="0" fontId="21" fillId="0" borderId="36" xfId="0" applyFont="1" applyFill="1" applyBorder="1" applyAlignment="1">
      <alignment horizontal="center" vertical="center" wrapText="1"/>
    </xf>
    <xf numFmtId="0" fontId="21" fillId="11" borderId="36" xfId="0" applyFont="1" applyFill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 wrapText="1"/>
    </xf>
    <xf numFmtId="0" fontId="21" fillId="7" borderId="36" xfId="0" applyFont="1" applyFill="1" applyBorder="1" applyAlignment="1">
      <alignment vertical="center" wrapText="1"/>
    </xf>
    <xf numFmtId="0" fontId="21" fillId="0" borderId="36" xfId="0" applyFont="1" applyFill="1" applyBorder="1" applyAlignment="1">
      <alignment vertical="center" wrapText="1"/>
    </xf>
    <xf numFmtId="0" fontId="1" fillId="2" borderId="74" xfId="0" applyFont="1" applyFill="1" applyBorder="1" applyAlignment="1">
      <alignment horizontal="center" vertical="center"/>
    </xf>
    <xf numFmtId="0" fontId="22" fillId="0" borderId="74" xfId="0" applyFont="1" applyBorder="1" applyAlignment="1">
      <alignment horizontal="center" vertical="center" wrapText="1"/>
    </xf>
    <xf numFmtId="0" fontId="1" fillId="2" borderId="73" xfId="0" applyFont="1" applyFill="1" applyBorder="1" applyAlignment="1">
      <alignment horizontal="center" vertical="center"/>
    </xf>
    <xf numFmtId="0" fontId="0" fillId="0" borderId="74" xfId="0" applyNumberFormat="1" applyBorder="1">
      <alignment vertical="top" wrapText="1"/>
    </xf>
    <xf numFmtId="0" fontId="1" fillId="2" borderId="35" xfId="0" applyFont="1" applyFill="1" applyBorder="1" applyAlignment="1">
      <alignment horizontal="center" vertical="center"/>
    </xf>
    <xf numFmtId="0" fontId="1" fillId="2" borderId="122" xfId="0" applyFont="1" applyFill="1" applyBorder="1" applyAlignment="1">
      <alignment horizontal="center" vertical="center"/>
    </xf>
    <xf numFmtId="0" fontId="23" fillId="5" borderId="36" xfId="0" applyFont="1" applyFill="1" applyBorder="1" applyAlignment="1">
      <alignment wrapText="1"/>
    </xf>
    <xf numFmtId="49" fontId="21" fillId="0" borderId="36" xfId="0" applyNumberFormat="1" applyFont="1" applyFill="1" applyBorder="1" applyAlignment="1">
      <alignment horizontal="left" vertical="center"/>
    </xf>
    <xf numFmtId="0" fontId="21" fillId="2" borderId="36" xfId="0" applyNumberFormat="1" applyFont="1" applyFill="1" applyBorder="1" applyAlignment="1">
      <alignment horizontal="center" vertical="center"/>
    </xf>
    <xf numFmtId="0" fontId="21" fillId="0" borderId="36" xfId="0" applyNumberFormat="1" applyFont="1" applyFill="1" applyBorder="1" applyAlignment="1">
      <alignment horizontal="center" vertical="center"/>
    </xf>
    <xf numFmtId="0" fontId="10" fillId="2" borderId="66" xfId="0" applyFont="1" applyFill="1" applyBorder="1" applyAlignment="1" applyProtection="1">
      <alignment horizontal="center" vertical="center" wrapText="1"/>
      <protection locked="0"/>
    </xf>
    <xf numFmtId="0" fontId="8" fillId="3" borderId="36" xfId="0" applyNumberFormat="1" applyFont="1" applyFill="1" applyBorder="1" applyAlignment="1">
      <alignment horizontal="center" vertical="center" wrapText="1"/>
    </xf>
    <xf numFmtId="0" fontId="10" fillId="2" borderId="128" xfId="0" applyFont="1" applyFill="1" applyBorder="1" applyAlignment="1" applyProtection="1">
      <alignment horizontal="center" vertical="center" wrapText="1"/>
      <protection locked="0"/>
    </xf>
    <xf numFmtId="0" fontId="17" fillId="2" borderId="66" xfId="0" applyFont="1" applyFill="1" applyBorder="1" applyAlignment="1" applyProtection="1">
      <alignment horizontal="center" vertical="center" wrapText="1"/>
      <protection locked="0"/>
    </xf>
    <xf numFmtId="0" fontId="17" fillId="2" borderId="55" xfId="0" applyFont="1" applyFill="1" applyBorder="1" applyAlignment="1" applyProtection="1">
      <alignment horizontal="center" vertical="center" wrapText="1"/>
      <protection locked="0"/>
    </xf>
    <xf numFmtId="0" fontId="8" fillId="3" borderId="37" xfId="0" applyNumberFormat="1" applyFont="1" applyFill="1" applyBorder="1" applyAlignment="1">
      <alignment horizontal="center" vertical="center" wrapText="1"/>
    </xf>
    <xf numFmtId="0" fontId="8" fillId="3" borderId="47" xfId="0" applyNumberFormat="1" applyFont="1" applyFill="1" applyBorder="1" applyAlignment="1">
      <alignment horizontal="center" vertical="center" wrapText="1"/>
    </xf>
    <xf numFmtId="0" fontId="8" fillId="3" borderId="131" xfId="0" applyNumberFormat="1" applyFont="1" applyFill="1" applyBorder="1" applyAlignment="1">
      <alignment horizontal="center" vertical="center" wrapText="1"/>
    </xf>
    <xf numFmtId="0" fontId="8" fillId="3" borderId="138" xfId="0" applyNumberFormat="1" applyFont="1" applyFill="1" applyBorder="1" applyAlignment="1">
      <alignment horizontal="center" vertical="center" wrapText="1"/>
    </xf>
    <xf numFmtId="0" fontId="8" fillId="3" borderId="139" xfId="0" applyNumberFormat="1" applyFont="1" applyFill="1" applyBorder="1" applyAlignment="1">
      <alignment horizontal="left" vertical="center" wrapText="1"/>
    </xf>
    <xf numFmtId="0" fontId="8" fillId="3" borderId="140" xfId="0" applyNumberFormat="1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vertical="center" wrapText="1"/>
    </xf>
    <xf numFmtId="0" fontId="21" fillId="0" borderId="36" xfId="0" applyFont="1" applyFill="1" applyBorder="1" applyAlignment="1">
      <alignment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1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144" xfId="0" applyFont="1" applyFill="1" applyBorder="1" applyAlignment="1" applyProtection="1">
      <alignment horizontal="center" vertical="center" wrapText="1"/>
      <protection locked="0"/>
    </xf>
    <xf numFmtId="0" fontId="8" fillId="2" borderId="147" xfId="0" applyFont="1" applyFill="1" applyBorder="1" applyAlignment="1" applyProtection="1">
      <alignment horizontal="center" vertical="center" wrapText="1"/>
      <protection locked="0"/>
    </xf>
    <xf numFmtId="0" fontId="10" fillId="2" borderId="148" xfId="0" applyFont="1" applyFill="1" applyBorder="1" applyAlignment="1" applyProtection="1">
      <alignment horizontal="center" vertical="center" wrapText="1"/>
      <protection locked="0"/>
    </xf>
    <xf numFmtId="0" fontId="17" fillId="2" borderId="150" xfId="0" applyFont="1" applyFill="1" applyBorder="1" applyAlignment="1" applyProtection="1">
      <alignment horizontal="center" vertical="center" wrapText="1"/>
      <protection locked="0"/>
    </xf>
    <xf numFmtId="49" fontId="8" fillId="3" borderId="151" xfId="0" applyNumberFormat="1" applyFont="1" applyFill="1" applyBorder="1" applyAlignment="1">
      <alignment horizontal="center" vertical="center" wrapText="1"/>
    </xf>
    <xf numFmtId="0" fontId="8" fillId="3" borderId="152" xfId="0" applyNumberFormat="1" applyFont="1" applyFill="1" applyBorder="1" applyAlignment="1">
      <alignment horizontal="center" vertical="center" wrapText="1"/>
    </xf>
    <xf numFmtId="0" fontId="8" fillId="3" borderId="154" xfId="0" applyNumberFormat="1" applyFont="1" applyFill="1" applyBorder="1" applyAlignment="1">
      <alignment horizontal="center" vertical="center" wrapText="1"/>
    </xf>
    <xf numFmtId="49" fontId="8" fillId="3" borderId="155" xfId="0" applyNumberFormat="1" applyFont="1" applyFill="1" applyBorder="1" applyAlignment="1">
      <alignment horizontal="center" vertical="center" wrapText="1"/>
    </xf>
    <xf numFmtId="0" fontId="1" fillId="2" borderId="73" xfId="0" applyFont="1" applyFill="1" applyBorder="1" applyAlignment="1">
      <alignment horizontal="center" vertical="center" wrapText="1"/>
    </xf>
    <xf numFmtId="0" fontId="10" fillId="2" borderId="114" xfId="0" applyFont="1" applyFill="1" applyBorder="1" applyAlignment="1" applyProtection="1">
      <alignment horizontal="center" vertical="top" wrapText="1"/>
      <protection locked="0"/>
    </xf>
    <xf numFmtId="0" fontId="10" fillId="2" borderId="48" xfId="0" applyFont="1" applyFill="1" applyBorder="1" applyAlignment="1" applyProtection="1">
      <alignment horizontal="center" vertical="top" wrapText="1"/>
      <protection locked="0"/>
    </xf>
    <xf numFmtId="0" fontId="7" fillId="2" borderId="84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117" xfId="0" applyFont="1" applyFill="1" applyBorder="1" applyAlignment="1">
      <alignment horizontal="center" vertical="center" wrapText="1"/>
    </xf>
    <xf numFmtId="0" fontId="7" fillId="2" borderId="118" xfId="0" applyFont="1" applyFill="1" applyBorder="1" applyAlignment="1">
      <alignment horizontal="center" vertical="center" wrapText="1"/>
    </xf>
    <xf numFmtId="0" fontId="7" fillId="2" borderId="141" xfId="0" applyFont="1" applyFill="1" applyBorder="1" applyAlignment="1">
      <alignment horizontal="center" vertical="center" wrapText="1"/>
    </xf>
    <xf numFmtId="0" fontId="10" fillId="2" borderId="128" xfId="0" applyFont="1" applyFill="1" applyBorder="1" applyAlignment="1" applyProtection="1">
      <alignment horizontal="center" vertical="top" wrapText="1"/>
      <protection locked="0"/>
    </xf>
    <xf numFmtId="0" fontId="10" fillId="2" borderId="37" xfId="0" applyFont="1" applyFill="1" applyBorder="1" applyAlignment="1" applyProtection="1">
      <alignment horizontal="center" vertical="top" wrapText="1"/>
      <protection locked="0"/>
    </xf>
    <xf numFmtId="0" fontId="10" fillId="2" borderId="56" xfId="0" applyFont="1" applyFill="1" applyBorder="1" applyAlignment="1" applyProtection="1">
      <alignment horizontal="center" vertical="top" wrapText="1"/>
      <protection locked="0"/>
    </xf>
    <xf numFmtId="0" fontId="10" fillId="2" borderId="66" xfId="0" applyFont="1" applyFill="1" applyBorder="1" applyAlignment="1" applyProtection="1">
      <alignment horizontal="center" vertical="top" wrapText="1"/>
      <protection locked="0"/>
    </xf>
    <xf numFmtId="0" fontId="10" fillId="2" borderId="137" xfId="0" applyFont="1" applyFill="1" applyBorder="1" applyAlignment="1" applyProtection="1">
      <alignment horizontal="center" vertical="top" wrapText="1"/>
      <protection locked="0"/>
    </xf>
    <xf numFmtId="0" fontId="7" fillId="2" borderId="128" xfId="0" applyFont="1" applyFill="1" applyBorder="1" applyAlignment="1">
      <alignment horizontal="center" vertical="center" wrapText="1"/>
    </xf>
    <xf numFmtId="0" fontId="7" fillId="2" borderId="95" xfId="0" applyFont="1" applyFill="1" applyBorder="1" applyAlignment="1">
      <alignment horizontal="center" vertical="center" wrapText="1"/>
    </xf>
    <xf numFmtId="0" fontId="7" fillId="2" borderId="137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7" fillId="2" borderId="116" xfId="0" applyFont="1" applyFill="1" applyBorder="1" applyAlignment="1">
      <alignment horizontal="center" vertical="center" wrapText="1"/>
    </xf>
    <xf numFmtId="0" fontId="7" fillId="4" borderId="82" xfId="0" applyNumberFormat="1" applyFont="1" applyFill="1" applyBorder="1" applyAlignment="1">
      <alignment horizontal="center" vertical="center" wrapText="1"/>
    </xf>
    <xf numFmtId="0" fontId="7" fillId="4" borderId="83" xfId="0" applyNumberFormat="1" applyFont="1" applyFill="1" applyBorder="1" applyAlignment="1">
      <alignment horizontal="center" vertical="center" wrapText="1"/>
    </xf>
    <xf numFmtId="0" fontId="7" fillId="4" borderId="91" xfId="0" applyNumberFormat="1" applyFont="1" applyFill="1" applyBorder="1" applyAlignment="1">
      <alignment horizontal="center" vertical="center" wrapText="1"/>
    </xf>
    <xf numFmtId="0" fontId="7" fillId="4" borderId="8" xfId="0" applyNumberFormat="1" applyFont="1" applyFill="1" applyBorder="1" applyAlignment="1">
      <alignment horizontal="center" vertical="center" wrapText="1"/>
    </xf>
    <xf numFmtId="0" fontId="7" fillId="4" borderId="93" xfId="0" applyNumberFormat="1" applyFont="1" applyFill="1" applyBorder="1" applyAlignment="1">
      <alignment horizontal="center" vertical="center" wrapText="1"/>
    </xf>
    <xf numFmtId="0" fontId="7" fillId="4" borderId="94" xfId="0" applyNumberFormat="1" applyFont="1" applyFill="1" applyBorder="1" applyAlignment="1">
      <alignment horizontal="center" vertical="center" wrapText="1"/>
    </xf>
    <xf numFmtId="0" fontId="10" fillId="2" borderId="85" xfId="0" applyFont="1" applyFill="1" applyBorder="1" applyAlignment="1" applyProtection="1">
      <alignment horizontal="center" vertical="center" wrapText="1"/>
      <protection locked="0"/>
    </xf>
    <xf numFmtId="0" fontId="14" fillId="0" borderId="8" xfId="0" applyNumberFormat="1" applyFont="1" applyFill="1" applyBorder="1" applyAlignment="1">
      <alignment horizontal="center" vertical="center" wrapText="1"/>
    </xf>
    <xf numFmtId="0" fontId="8" fillId="2" borderId="88" xfId="0" applyFont="1" applyFill="1" applyBorder="1" applyAlignment="1">
      <alignment horizontal="center" vertical="center" wrapText="1"/>
    </xf>
    <xf numFmtId="0" fontId="8" fillId="2" borderId="133" xfId="0" applyFont="1" applyFill="1" applyBorder="1" applyAlignment="1">
      <alignment horizontal="center" vertical="center" wrapText="1"/>
    </xf>
    <xf numFmtId="49" fontId="8" fillId="2" borderId="89" xfId="0" applyNumberFormat="1" applyFont="1" applyFill="1" applyBorder="1" applyAlignment="1">
      <alignment horizontal="center" vertical="center" wrapText="1"/>
    </xf>
    <xf numFmtId="49" fontId="8" fillId="2" borderId="90" xfId="0" applyNumberFormat="1" applyFont="1" applyFill="1" applyBorder="1" applyAlignment="1">
      <alignment horizontal="center" vertical="center" wrapText="1"/>
    </xf>
    <xf numFmtId="49" fontId="8" fillId="2" borderId="43" xfId="0" applyNumberFormat="1" applyFont="1" applyFill="1" applyBorder="1" applyAlignment="1">
      <alignment horizontal="center" vertical="center" wrapText="1"/>
    </xf>
    <xf numFmtId="49" fontId="8" fillId="2" borderId="92" xfId="0" applyNumberFormat="1" applyFont="1" applyFill="1" applyBorder="1" applyAlignment="1">
      <alignment horizontal="center" vertical="center" wrapText="1"/>
    </xf>
    <xf numFmtId="49" fontId="8" fillId="2" borderId="98" xfId="0" applyNumberFormat="1" applyFont="1" applyFill="1" applyBorder="1" applyAlignment="1">
      <alignment horizontal="center" vertical="center" wrapText="1"/>
    </xf>
    <xf numFmtId="49" fontId="8" fillId="2" borderId="99" xfId="0" applyNumberFormat="1" applyFont="1" applyFill="1" applyBorder="1" applyAlignment="1">
      <alignment horizontal="center" vertical="center" wrapText="1"/>
    </xf>
    <xf numFmtId="0" fontId="15" fillId="2" borderId="8" xfId="0" applyNumberFormat="1" applyFont="1" applyFill="1" applyBorder="1" applyAlignment="1">
      <alignment horizontal="center" vertical="center" wrapText="1"/>
    </xf>
    <xf numFmtId="0" fontId="15" fillId="2" borderId="94" xfId="0" applyFont="1" applyFill="1" applyBorder="1" applyAlignment="1">
      <alignment horizontal="center" vertical="center" wrapText="1"/>
    </xf>
    <xf numFmtId="0" fontId="8" fillId="2" borderId="130" xfId="0" applyFont="1" applyFill="1" applyBorder="1" applyAlignment="1">
      <alignment horizontal="center" vertical="center" wrapText="1"/>
    </xf>
    <xf numFmtId="0" fontId="8" fillId="2" borderId="97" xfId="0" applyFont="1" applyFill="1" applyBorder="1" applyAlignment="1">
      <alignment horizontal="center" vertical="center" wrapText="1"/>
    </xf>
    <xf numFmtId="0" fontId="15" fillId="2" borderId="83" xfId="0" applyNumberFormat="1" applyFont="1" applyFill="1" applyBorder="1" applyAlignment="1">
      <alignment horizontal="center" vertical="center" wrapText="1"/>
    </xf>
    <xf numFmtId="0" fontId="15" fillId="2" borderId="132" xfId="0" applyFont="1" applyFill="1" applyBorder="1" applyAlignment="1">
      <alignment horizontal="center" vertical="center" wrapText="1"/>
    </xf>
    <xf numFmtId="0" fontId="8" fillId="3" borderId="36" xfId="0" applyNumberFormat="1" applyFont="1" applyFill="1" applyBorder="1" applyAlignment="1">
      <alignment horizontal="center" vertical="center" wrapText="1"/>
    </xf>
    <xf numFmtId="0" fontId="10" fillId="2" borderId="66" xfId="0" applyFont="1" applyFill="1" applyBorder="1" applyAlignment="1" applyProtection="1">
      <alignment horizontal="center" vertical="center" wrapText="1"/>
      <protection locked="0"/>
    </xf>
    <xf numFmtId="0" fontId="8" fillId="2" borderId="7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7" fillId="3" borderId="14" xfId="0" applyNumberFormat="1" applyFont="1" applyFill="1" applyBorder="1" applyAlignment="1">
      <alignment horizontal="center" vertical="center" wrapText="1"/>
    </xf>
    <xf numFmtId="49" fontId="7" fillId="3" borderId="27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49" fontId="7" fillId="3" borderId="20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21" xfId="0" applyNumberFormat="1" applyFont="1" applyFill="1" applyBorder="1" applyAlignment="1">
      <alignment horizontal="center" vertical="center" wrapText="1"/>
    </xf>
    <xf numFmtId="49" fontId="7" fillId="3" borderId="70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49" fontId="7" fillId="3" borderId="28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4" borderId="77" xfId="0" applyNumberFormat="1" applyFont="1" applyFill="1" applyBorder="1" applyAlignment="1">
      <alignment horizontal="center" vertical="center" wrapText="1"/>
    </xf>
    <xf numFmtId="49" fontId="8" fillId="4" borderId="78" xfId="0" applyNumberFormat="1" applyFont="1" applyFill="1" applyBorder="1" applyAlignment="1">
      <alignment horizontal="center" vertical="center" wrapText="1"/>
    </xf>
    <xf numFmtId="49" fontId="8" fillId="4" borderId="81" xfId="0" applyNumberFormat="1" applyFont="1" applyFill="1" applyBorder="1" applyAlignment="1">
      <alignment horizontal="center" vertical="center" wrapText="1"/>
    </xf>
    <xf numFmtId="49" fontId="8" fillId="4" borderId="108" xfId="0" applyNumberFormat="1" applyFont="1" applyFill="1" applyBorder="1" applyAlignment="1">
      <alignment horizontal="center" vertical="center" wrapText="1"/>
    </xf>
    <xf numFmtId="49" fontId="9" fillId="3" borderId="36" xfId="0" applyNumberFormat="1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57" xfId="0" applyFont="1" applyFill="1" applyBorder="1" applyAlignment="1">
      <alignment horizontal="center" vertical="center" wrapText="1"/>
    </xf>
    <xf numFmtId="0" fontId="8" fillId="2" borderId="158" xfId="0" applyFont="1" applyFill="1" applyBorder="1" applyAlignment="1">
      <alignment horizontal="center" vertical="center" wrapText="1"/>
    </xf>
    <xf numFmtId="49" fontId="16" fillId="4" borderId="49" xfId="0" applyNumberFormat="1" applyFont="1" applyFill="1" applyBorder="1" applyAlignment="1" applyProtection="1">
      <alignment horizontal="center" vertical="center" wrapText="1"/>
    </xf>
    <xf numFmtId="49" fontId="16" fillId="4" borderId="50" xfId="0" applyNumberFormat="1" applyFont="1" applyFill="1" applyBorder="1" applyAlignment="1" applyProtection="1">
      <alignment horizontal="center" vertical="center" wrapText="1"/>
    </xf>
    <xf numFmtId="49" fontId="16" fillId="4" borderId="51" xfId="0" applyNumberFormat="1" applyFont="1" applyFill="1" applyBorder="1" applyAlignment="1" applyProtection="1">
      <alignment horizontal="center" vertical="center" wrapText="1"/>
    </xf>
    <xf numFmtId="0" fontId="8" fillId="4" borderId="71" xfId="0" applyNumberFormat="1" applyFont="1" applyFill="1" applyBorder="1" applyAlignment="1">
      <alignment horizontal="center" vertical="center" wrapText="1"/>
    </xf>
    <xf numFmtId="0" fontId="8" fillId="4" borderId="72" xfId="0" applyNumberFormat="1" applyFont="1" applyFill="1" applyBorder="1" applyAlignment="1">
      <alignment horizontal="center" vertical="center" wrapText="1"/>
    </xf>
    <xf numFmtId="0" fontId="8" fillId="4" borderId="43" xfId="0" applyNumberFormat="1" applyFont="1" applyFill="1" applyBorder="1" applyAlignment="1">
      <alignment horizontal="center" vertical="center" wrapText="1"/>
    </xf>
    <xf numFmtId="0" fontId="8" fillId="4" borderId="55" xfId="0" applyNumberFormat="1" applyFont="1" applyFill="1" applyBorder="1" applyAlignment="1">
      <alignment horizontal="center" vertical="center" wrapText="1"/>
    </xf>
    <xf numFmtId="0" fontId="8" fillId="4" borderId="57" xfId="0" applyNumberFormat="1" applyFont="1" applyFill="1" applyBorder="1" applyAlignment="1">
      <alignment horizontal="center" vertical="center" wrapText="1"/>
    </xf>
    <xf numFmtId="0" fontId="8" fillId="4" borderId="69" xfId="0" applyNumberFormat="1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15" fillId="2" borderId="18" xfId="0" applyNumberFormat="1" applyFont="1" applyFill="1" applyBorder="1" applyAlignment="1">
      <alignment horizontal="center" vertical="center" wrapText="1"/>
    </xf>
    <xf numFmtId="0" fontId="15" fillId="2" borderId="156" xfId="0" applyNumberFormat="1" applyFont="1" applyFill="1" applyBorder="1" applyAlignment="1">
      <alignment horizontal="center" vertical="center" wrapText="1"/>
    </xf>
    <xf numFmtId="0" fontId="15" fillId="2" borderId="149" xfId="0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49" fontId="8" fillId="4" borderId="63" xfId="0" applyNumberFormat="1" applyFont="1" applyFill="1" applyBorder="1" applyAlignment="1" applyProtection="1">
      <alignment horizontal="center" vertical="center" wrapText="1"/>
    </xf>
    <xf numFmtId="49" fontId="8" fillId="4" borderId="64" xfId="0" applyNumberFormat="1" applyFont="1" applyFill="1" applyBorder="1" applyAlignment="1" applyProtection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9" fontId="16" fillId="2" borderId="48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49" xfId="0" applyFont="1" applyFill="1" applyBorder="1" applyAlignment="1" applyProtection="1">
      <alignment horizontal="center" vertical="center" wrapText="1"/>
    </xf>
    <xf numFmtId="0" fontId="8" fillId="4" borderId="51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49" fontId="7" fillId="3" borderId="71" xfId="0" applyNumberFormat="1" applyFont="1" applyFill="1" applyBorder="1" applyAlignment="1">
      <alignment horizontal="center" vertical="center" wrapText="1"/>
    </xf>
    <xf numFmtId="49" fontId="7" fillId="3" borderId="67" xfId="0" applyNumberFormat="1" applyFont="1" applyFill="1" applyBorder="1" applyAlignment="1">
      <alignment horizontal="center" vertical="center" wrapText="1"/>
    </xf>
    <xf numFmtId="49" fontId="7" fillId="3" borderId="72" xfId="0" applyNumberFormat="1" applyFont="1" applyFill="1" applyBorder="1" applyAlignment="1">
      <alignment horizontal="center" vertical="center" wrapText="1"/>
    </xf>
    <xf numFmtId="49" fontId="7" fillId="3" borderId="57" xfId="0" applyNumberFormat="1" applyFont="1" applyFill="1" applyBorder="1" applyAlignment="1">
      <alignment horizontal="center" vertical="center" wrapText="1"/>
    </xf>
    <xf numFmtId="49" fontId="7" fillId="3" borderId="65" xfId="0" applyNumberFormat="1" applyFont="1" applyFill="1" applyBorder="1" applyAlignment="1">
      <alignment horizontal="center" vertical="center" wrapText="1"/>
    </xf>
    <xf numFmtId="49" fontId="7" fillId="3" borderId="69" xfId="0" applyNumberFormat="1" applyFont="1" applyFill="1" applyBorder="1" applyAlignment="1">
      <alignment horizontal="center" vertical="center" wrapText="1"/>
    </xf>
    <xf numFmtId="0" fontId="8" fillId="2" borderId="71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0" fontId="8" fillId="2" borderId="72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 wrapText="1"/>
    </xf>
    <xf numFmtId="49" fontId="16" fillId="4" borderId="103" xfId="0" applyNumberFormat="1" applyFont="1" applyFill="1" applyBorder="1" applyAlignment="1">
      <alignment horizontal="center" vertical="center" wrapText="1"/>
    </xf>
    <xf numFmtId="49" fontId="16" fillId="4" borderId="104" xfId="0" applyNumberFormat="1" applyFont="1" applyFill="1" applyBorder="1" applyAlignment="1">
      <alignment horizontal="center" vertical="center" wrapText="1"/>
    </xf>
    <xf numFmtId="49" fontId="16" fillId="4" borderId="105" xfId="0" applyNumberFormat="1" applyFont="1" applyFill="1" applyBorder="1" applyAlignment="1">
      <alignment horizontal="center" vertical="center" wrapText="1"/>
    </xf>
    <xf numFmtId="49" fontId="7" fillId="3" borderId="41" xfId="0" applyNumberFormat="1" applyFont="1" applyFill="1" applyBorder="1" applyAlignment="1">
      <alignment horizontal="center" vertical="center" wrapText="1"/>
    </xf>
    <xf numFmtId="49" fontId="7" fillId="3" borderId="39" xfId="0" applyNumberFormat="1" applyFont="1" applyFill="1" applyBorder="1" applyAlignment="1">
      <alignment horizontal="center" vertical="center" wrapText="1"/>
    </xf>
    <xf numFmtId="49" fontId="7" fillId="3" borderId="43" xfId="0" applyNumberFormat="1" applyFont="1" applyFill="1" applyBorder="1" applyAlignment="1">
      <alignment horizontal="center" vertical="center" wrapText="1"/>
    </xf>
    <xf numFmtId="0" fontId="8" fillId="3" borderId="153" xfId="0" applyFont="1" applyFill="1" applyBorder="1" applyAlignment="1">
      <alignment horizontal="center" vertical="center" wrapText="1"/>
    </xf>
    <xf numFmtId="0" fontId="8" fillId="3" borderId="152" xfId="0" applyFont="1" applyFill="1" applyBorder="1" applyAlignment="1">
      <alignment horizontal="center" vertical="center" wrapText="1"/>
    </xf>
    <xf numFmtId="0" fontId="10" fillId="2" borderId="145" xfId="0" applyFont="1" applyFill="1" applyBorder="1" applyAlignment="1" applyProtection="1">
      <alignment horizontal="center" vertical="center" wrapText="1"/>
      <protection locked="0"/>
    </xf>
    <xf numFmtId="0" fontId="10" fillId="2" borderId="146" xfId="0" applyFont="1" applyFill="1" applyBorder="1" applyAlignment="1" applyProtection="1">
      <alignment horizontal="center" vertical="center" wrapText="1"/>
      <protection locked="0"/>
    </xf>
    <xf numFmtId="0" fontId="10" fillId="2" borderId="127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113" xfId="0" applyFont="1" applyFill="1" applyBorder="1" applyAlignment="1" applyProtection="1">
      <alignment horizontal="center" vertical="top" wrapText="1"/>
      <protection locked="0"/>
    </xf>
    <xf numFmtId="0" fontId="7" fillId="4" borderId="86" xfId="0" applyNumberFormat="1" applyFont="1" applyFill="1" applyBorder="1" applyAlignment="1">
      <alignment horizontal="center" vertical="center" wrapText="1"/>
    </xf>
    <xf numFmtId="0" fontId="7" fillId="4" borderId="55" xfId="0" applyNumberFormat="1" applyFont="1" applyFill="1" applyBorder="1" applyAlignment="1">
      <alignment horizontal="center" vertical="center" wrapText="1"/>
    </xf>
    <xf numFmtId="0" fontId="7" fillId="4" borderId="100" xfId="0" applyNumberFormat="1" applyFont="1" applyFill="1" applyBorder="1" applyAlignment="1">
      <alignment horizontal="center" vertical="center" wrapText="1"/>
    </xf>
    <xf numFmtId="0" fontId="10" fillId="2" borderId="84" xfId="0" applyFont="1" applyFill="1" applyBorder="1" applyAlignment="1" applyProtection="1">
      <alignment horizontal="center" vertical="top" wrapText="1"/>
      <protection locked="0"/>
    </xf>
    <xf numFmtId="49" fontId="7" fillId="0" borderId="27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0" fontId="7" fillId="0" borderId="112" xfId="0" applyFont="1" applyFill="1" applyBorder="1" applyAlignment="1">
      <alignment horizontal="center" vertical="center" wrapText="1"/>
    </xf>
    <xf numFmtId="49" fontId="8" fillId="4" borderId="125" xfId="0" applyNumberFormat="1" applyFont="1" applyFill="1" applyBorder="1" applyAlignment="1" applyProtection="1">
      <alignment horizontal="center" vertical="center" wrapText="1"/>
    </xf>
    <xf numFmtId="49" fontId="8" fillId="4" borderId="126" xfId="0" applyNumberFormat="1" applyFont="1" applyFill="1" applyBorder="1" applyAlignment="1" applyProtection="1">
      <alignment horizontal="center" vertical="center" wrapText="1"/>
    </xf>
    <xf numFmtId="0" fontId="7" fillId="2" borderId="142" xfId="0" applyFont="1" applyFill="1" applyBorder="1" applyAlignment="1">
      <alignment horizontal="center" vertical="center" wrapText="1"/>
    </xf>
    <xf numFmtId="0" fontId="7" fillId="2" borderId="143" xfId="0" applyFont="1" applyFill="1" applyBorder="1" applyAlignment="1">
      <alignment horizontal="center" vertical="center" wrapText="1"/>
    </xf>
    <xf numFmtId="0" fontId="7" fillId="2" borderId="134" xfId="0" applyFont="1" applyFill="1" applyBorder="1" applyAlignment="1">
      <alignment horizontal="center" vertical="center" wrapText="1"/>
    </xf>
    <xf numFmtId="0" fontId="7" fillId="2" borderId="135" xfId="0" applyFont="1" applyFill="1" applyBorder="1" applyAlignment="1">
      <alignment horizontal="center" vertical="center" wrapText="1"/>
    </xf>
    <xf numFmtId="0" fontId="7" fillId="2" borderId="136" xfId="0" applyFont="1" applyFill="1" applyBorder="1" applyAlignment="1">
      <alignment horizontal="center" vertical="center" wrapText="1"/>
    </xf>
    <xf numFmtId="49" fontId="7" fillId="3" borderId="102" xfId="0" applyNumberFormat="1" applyFont="1" applyFill="1" applyBorder="1" applyAlignment="1">
      <alignment horizontal="center" vertical="center" wrapText="1"/>
    </xf>
    <xf numFmtId="49" fontId="7" fillId="3" borderId="93" xfId="0" applyNumberFormat="1" applyFont="1" applyFill="1" applyBorder="1" applyAlignment="1">
      <alignment horizontal="center" vertical="center" wrapText="1"/>
    </xf>
    <xf numFmtId="49" fontId="7" fillId="3" borderId="94" xfId="0" applyNumberFormat="1" applyFont="1" applyFill="1" applyBorder="1" applyAlignment="1">
      <alignment horizontal="center" vertical="center" wrapText="1"/>
    </xf>
    <xf numFmtId="49" fontId="7" fillId="3" borderId="100" xfId="0" applyNumberFormat="1" applyFont="1" applyFill="1" applyBorder="1" applyAlignment="1">
      <alignment horizontal="center" vertical="center" wrapText="1"/>
    </xf>
    <xf numFmtId="0" fontId="8" fillId="2" borderId="108" xfId="0" applyFont="1" applyFill="1" applyBorder="1" applyAlignment="1">
      <alignment horizontal="center" vertical="center" wrapText="1"/>
    </xf>
    <xf numFmtId="0" fontId="8" fillId="2" borderId="98" xfId="0" applyFont="1" applyFill="1" applyBorder="1" applyAlignment="1">
      <alignment horizontal="center" vertical="center" wrapText="1"/>
    </xf>
    <xf numFmtId="0" fontId="8" fillId="2" borderId="94" xfId="0" applyFont="1" applyFill="1" applyBorder="1" applyAlignment="1">
      <alignment horizontal="center" vertical="center" wrapText="1"/>
    </xf>
    <xf numFmtId="0" fontId="8" fillId="2" borderId="99" xfId="0" applyFont="1" applyFill="1" applyBorder="1" applyAlignment="1">
      <alignment horizontal="center" vertical="center" wrapText="1"/>
    </xf>
    <xf numFmtId="0" fontId="30" fillId="2" borderId="36" xfId="0" applyFont="1" applyFill="1" applyBorder="1" applyAlignment="1" applyProtection="1">
      <alignment horizontal="center" vertical="center" wrapText="1"/>
      <protection locked="0"/>
    </xf>
    <xf numFmtId="49" fontId="8" fillId="2" borderId="14" xfId="0" applyNumberFormat="1" applyFont="1" applyFill="1" applyBorder="1" applyAlignment="1">
      <alignment horizontal="center" vertical="center" wrapText="1"/>
    </xf>
    <xf numFmtId="49" fontId="8" fillId="2" borderId="27" xfId="0" applyNumberFormat="1" applyFont="1" applyFill="1" applyBorder="1" applyAlignment="1">
      <alignment horizontal="center" vertical="center" wrapText="1"/>
    </xf>
    <xf numFmtId="49" fontId="8" fillId="2" borderId="46" xfId="0" applyNumberFormat="1" applyFont="1" applyFill="1" applyBorder="1" applyAlignment="1">
      <alignment horizontal="center" vertical="center" wrapText="1"/>
    </xf>
    <xf numFmtId="0" fontId="8" fillId="2" borderId="49" xfId="0" applyNumberFormat="1" applyFont="1" applyFill="1" applyBorder="1" applyAlignment="1">
      <alignment horizontal="center" vertical="center" wrapText="1"/>
    </xf>
    <xf numFmtId="0" fontId="8" fillId="2" borderId="50" xfId="0" applyNumberFormat="1" applyFont="1" applyFill="1" applyBorder="1" applyAlignment="1">
      <alignment horizontal="center" vertical="center" wrapText="1"/>
    </xf>
    <xf numFmtId="0" fontId="8" fillId="2" borderId="51" xfId="0" applyNumberFormat="1" applyFont="1" applyFill="1" applyBorder="1" applyAlignment="1">
      <alignment horizontal="center" vertical="center" wrapText="1"/>
    </xf>
    <xf numFmtId="0" fontId="15" fillId="2" borderId="87" xfId="0" applyNumberFormat="1" applyFont="1" applyFill="1" applyBorder="1" applyAlignment="1">
      <alignment horizontal="center" vertical="center" wrapText="1"/>
    </xf>
    <xf numFmtId="0" fontId="15" fillId="2" borderId="128" xfId="0" applyFont="1" applyFill="1" applyBorder="1" applyAlignment="1">
      <alignment horizontal="center" vertical="center" wrapText="1"/>
    </xf>
    <xf numFmtId="0" fontId="15" fillId="2" borderId="129" xfId="0" applyNumberFormat="1" applyFont="1" applyFill="1" applyBorder="1" applyAlignment="1">
      <alignment horizontal="center" vertical="center" wrapText="1"/>
    </xf>
    <xf numFmtId="49" fontId="10" fillId="4" borderId="119" xfId="0" applyNumberFormat="1" applyFont="1" applyFill="1" applyBorder="1" applyAlignment="1">
      <alignment horizontal="center" vertical="center" wrapText="1"/>
    </xf>
    <xf numFmtId="49" fontId="10" fillId="4" borderId="120" xfId="0" applyNumberFormat="1" applyFont="1" applyFill="1" applyBorder="1" applyAlignment="1">
      <alignment horizontal="center" vertical="center" wrapText="1"/>
    </xf>
    <xf numFmtId="49" fontId="10" fillId="4" borderId="121" xfId="0" applyNumberFormat="1" applyFont="1" applyFill="1" applyBorder="1" applyAlignment="1">
      <alignment horizontal="center" vertical="center" wrapText="1"/>
    </xf>
    <xf numFmtId="49" fontId="10" fillId="4" borderId="106" xfId="0" applyNumberFormat="1" applyFont="1" applyFill="1" applyBorder="1" applyAlignment="1">
      <alignment horizontal="center" vertical="center" wrapText="1"/>
    </xf>
    <xf numFmtId="49" fontId="10" fillId="4" borderId="50" xfId="0" applyNumberFormat="1" applyFont="1" applyFill="1" applyBorder="1" applyAlignment="1">
      <alignment horizontal="center" vertical="center" wrapText="1"/>
    </xf>
    <xf numFmtId="49" fontId="10" fillId="4" borderId="107" xfId="0" applyNumberFormat="1" applyFont="1" applyFill="1" applyBorder="1" applyAlignment="1">
      <alignment horizontal="center" vertical="center" wrapText="1"/>
    </xf>
    <xf numFmtId="49" fontId="7" fillId="3" borderId="101" xfId="0" applyNumberFormat="1" applyFont="1" applyFill="1" applyBorder="1" applyAlignment="1">
      <alignment horizontal="center" vertical="center" wrapText="1"/>
    </xf>
    <xf numFmtId="0" fontId="8" fillId="2" borderId="109" xfId="0" applyFont="1" applyFill="1" applyBorder="1" applyAlignment="1">
      <alignment horizontal="center" vertical="center" wrapText="1"/>
    </xf>
    <xf numFmtId="49" fontId="7" fillId="3" borderId="91" xfId="0" applyNumberFormat="1" applyFont="1" applyFill="1" applyBorder="1" applyAlignment="1">
      <alignment horizontal="center" vertical="center" wrapText="1"/>
    </xf>
    <xf numFmtId="49" fontId="7" fillId="3" borderId="55" xfId="0" applyNumberFormat="1" applyFont="1" applyFill="1" applyBorder="1" applyAlignment="1">
      <alignment horizontal="center" vertical="center" wrapText="1"/>
    </xf>
    <xf numFmtId="49" fontId="7" fillId="0" borderId="43" xfId="0" applyNumberFormat="1" applyFont="1" applyFill="1" applyBorder="1" applyAlignment="1">
      <alignment horizontal="center" vertical="center" wrapText="1"/>
    </xf>
    <xf numFmtId="49" fontId="7" fillId="0" borderId="5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9" fontId="7" fillId="0" borderId="111" xfId="0" applyNumberFormat="1" applyFont="1" applyFill="1" applyBorder="1" applyAlignment="1">
      <alignment horizontal="center" vertical="center" wrapText="1"/>
    </xf>
    <xf numFmtId="49" fontId="7" fillId="0" borderId="49" xfId="0" applyNumberFormat="1" applyFont="1" applyFill="1" applyBorder="1" applyAlignment="1">
      <alignment horizontal="center" vertical="center" wrapText="1"/>
    </xf>
    <xf numFmtId="49" fontId="7" fillId="0" borderId="51" xfId="0" applyNumberFormat="1" applyFont="1" applyFill="1" applyBorder="1" applyAlignment="1">
      <alignment horizontal="center" vertical="center" wrapText="1"/>
    </xf>
    <xf numFmtId="0" fontId="23" fillId="5" borderId="48" xfId="0" applyFont="1" applyFill="1" applyBorder="1" applyAlignment="1">
      <alignment horizontal="center" vertical="center" wrapText="1"/>
    </xf>
    <xf numFmtId="0" fontId="23" fillId="5" borderId="123" xfId="0" applyFont="1" applyFill="1" applyBorder="1" applyAlignment="1">
      <alignment horizontal="center" vertical="center" wrapText="1"/>
    </xf>
    <xf numFmtId="0" fontId="23" fillId="5" borderId="47" xfId="0" applyFont="1" applyFill="1" applyBorder="1" applyAlignment="1">
      <alignment horizontal="center" vertical="center" wrapText="1"/>
    </xf>
    <xf numFmtId="0" fontId="23" fillId="13" borderId="36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/>
    </xf>
    <xf numFmtId="0" fontId="0" fillId="3" borderId="4" xfId="0" applyFill="1" applyBorder="1">
      <alignment vertical="top" wrapText="1"/>
    </xf>
    <xf numFmtId="49" fontId="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>
      <alignment vertical="top" wrapText="1"/>
    </xf>
    <xf numFmtId="0" fontId="3" fillId="2" borderId="8" xfId="0" applyFont="1" applyFill="1" applyBorder="1" applyAlignment="1">
      <alignment horizontal="center" vertical="center" wrapText="1"/>
    </xf>
    <xf numFmtId="0" fontId="23" fillId="5" borderId="124" xfId="0" applyFont="1" applyFill="1" applyBorder="1" applyAlignment="1">
      <alignment horizontal="center" vertical="center" wrapText="1"/>
    </xf>
    <xf numFmtId="0" fontId="23" fillId="5" borderId="48" xfId="0" applyFont="1" applyFill="1" applyBorder="1" applyAlignment="1">
      <alignment horizontal="center" wrapText="1"/>
    </xf>
    <xf numFmtId="0" fontId="23" fillId="5" borderId="123" xfId="0" applyFont="1" applyFill="1" applyBorder="1" applyAlignment="1">
      <alignment horizontal="center" wrapText="1"/>
    </xf>
    <xf numFmtId="0" fontId="23" fillId="5" borderId="47" xfId="0" applyFont="1" applyFill="1" applyBorder="1" applyAlignment="1">
      <alignment horizontal="center" wrapText="1"/>
    </xf>
    <xf numFmtId="0" fontId="3" fillId="2" borderId="36" xfId="0" applyFont="1" applyFill="1" applyBorder="1" applyAlignment="1">
      <alignment horizontal="center" vertical="center" wrapText="1"/>
    </xf>
    <xf numFmtId="49" fontId="1" fillId="2" borderId="31" xfId="0" applyNumberFormat="1" applyFont="1" applyFill="1" applyBorder="1" applyAlignment="1">
      <alignment horizontal="center" vertical="center"/>
    </xf>
    <xf numFmtId="0" fontId="0" fillId="2" borderId="31" xfId="0" applyFill="1" applyBorder="1">
      <alignment vertical="top" wrapText="1"/>
    </xf>
    <xf numFmtId="49" fontId="23" fillId="12" borderId="36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52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D5D5D5"/>
      <rgbColor rgb="FFDEDEDE"/>
      <rgbColor rgb="FFA5A5A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3"/>
  <sheetViews>
    <sheetView showGridLines="0" tabSelected="1" zoomScale="40" zoomScaleNormal="40" workbookViewId="0">
      <selection activeCell="F7" sqref="F7:G7"/>
    </sheetView>
  </sheetViews>
  <sheetFormatPr baseColWidth="10" defaultColWidth="16.3046875" defaultRowHeight="19.95" customHeight="1"/>
  <cols>
    <col min="1" max="3" width="10.69140625" style="45" customWidth="1"/>
    <col min="4" max="11" width="44.69140625" style="45" customWidth="1"/>
    <col min="12" max="14" width="23.69140625" style="45" customWidth="1"/>
    <col min="15" max="15" width="30.69140625" style="45" customWidth="1"/>
    <col min="16" max="16" width="5.69140625" style="45" customWidth="1"/>
    <col min="17" max="18" width="10.69140625" style="45" customWidth="1"/>
    <col min="19" max="30" width="30.69140625" style="45" customWidth="1"/>
    <col min="31" max="31" width="10.69140625" style="82" customWidth="1"/>
    <col min="32" max="32" width="16.3046875" style="82"/>
    <col min="33" max="16384" width="16.3046875" style="45"/>
  </cols>
  <sheetData>
    <row r="1" spans="1:32" ht="11.9" customHeight="1"/>
    <row r="2" spans="1:32" ht="60" customHeight="1">
      <c r="A2" s="46"/>
      <c r="B2" s="240" t="s">
        <v>194</v>
      </c>
      <c r="C2" s="241"/>
      <c r="D2" s="268"/>
      <c r="E2" s="269"/>
      <c r="F2" s="47"/>
      <c r="G2" s="93" t="s">
        <v>0</v>
      </c>
      <c r="H2" s="94"/>
      <c r="I2" s="75" t="str">
        <f>IF(D2="","",VLOOKUP(D2,Catégories!B4:C21,2,FALSE))</f>
        <v/>
      </c>
      <c r="J2" s="48" t="str">
        <f>IF(I2="1","er degré",IF(I2="BASE","","ème degré"))</f>
        <v>ème degré</v>
      </c>
      <c r="K2" s="95"/>
      <c r="L2" s="87" t="s">
        <v>178</v>
      </c>
      <c r="M2" s="323"/>
      <c r="N2" s="323"/>
      <c r="O2" s="323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49"/>
    </row>
    <row r="3" spans="1:32" ht="60" customHeight="1">
      <c r="A3" s="46"/>
      <c r="B3" s="266" t="s">
        <v>177</v>
      </c>
      <c r="C3" s="267"/>
      <c r="D3" s="267"/>
      <c r="E3" s="50"/>
      <c r="F3" s="51"/>
      <c r="G3" s="51"/>
      <c r="H3" s="262" t="s">
        <v>297</v>
      </c>
      <c r="I3" s="263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52"/>
      <c r="Y3" s="52"/>
      <c r="Z3" s="52"/>
      <c r="AA3" s="52"/>
      <c r="AB3" s="52"/>
      <c r="AC3" s="52"/>
    </row>
    <row r="4" spans="1:32" ht="60" customHeight="1" thickBot="1">
      <c r="A4" s="46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46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1"/>
    </row>
    <row r="5" spans="1:32" ht="60" customHeight="1" thickBot="1">
      <c r="A5" s="46"/>
      <c r="B5" s="247" t="s">
        <v>1</v>
      </c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9"/>
      <c r="P5" s="46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1"/>
    </row>
    <row r="6" spans="1:32" ht="60" customHeight="1" thickBot="1">
      <c r="A6" s="46"/>
      <c r="B6" s="270"/>
      <c r="C6" s="271"/>
      <c r="D6" s="53" t="s">
        <v>3</v>
      </c>
      <c r="E6" s="54" t="s">
        <v>7</v>
      </c>
      <c r="F6" s="308" t="s">
        <v>2</v>
      </c>
      <c r="G6" s="309"/>
      <c r="H6" s="55" t="s">
        <v>4</v>
      </c>
      <c r="I6" s="55" t="s">
        <v>5</v>
      </c>
      <c r="J6" s="55" t="s">
        <v>6</v>
      </c>
      <c r="K6" s="56" t="s">
        <v>8</v>
      </c>
      <c r="L6" s="57" t="s">
        <v>9</v>
      </c>
      <c r="M6" s="264" t="s">
        <v>10</v>
      </c>
      <c r="N6" s="265"/>
      <c r="O6" s="58" t="s">
        <v>11</v>
      </c>
      <c r="P6" s="46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1"/>
    </row>
    <row r="7" spans="1:32" ht="65.150000000000006" customHeight="1">
      <c r="A7" s="46"/>
      <c r="B7" s="250">
        <v>1</v>
      </c>
      <c r="C7" s="251"/>
      <c r="D7" s="171"/>
      <c r="E7" s="78"/>
      <c r="F7" s="297"/>
      <c r="G7" s="298"/>
      <c r="H7" s="76"/>
      <c r="I7" s="76"/>
      <c r="J7" s="76"/>
      <c r="K7" s="77"/>
      <c r="L7" s="259" t="str">
        <f>IF(F8="?","?",IF(F8="grisé","grisé",IF(F8="","",IF(SUM(D8:K8)&gt;10,10,SUM(D8:K8)))))</f>
        <v/>
      </c>
      <c r="M7" s="243"/>
      <c r="N7" s="244"/>
      <c r="O7" s="256"/>
      <c r="P7" s="46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2" t="str">
        <f>IF(AE8="","",IF(AE8=0,IF(SUM(W8:Y8)&gt;1,1,SUM(W8:Y8)),SUM(W8:Y8)))</f>
        <v/>
      </c>
      <c r="AF7" s="83"/>
    </row>
    <row r="8" spans="1:32" ht="65.150000000000006" customHeight="1">
      <c r="A8" s="46"/>
      <c r="B8" s="252"/>
      <c r="C8" s="253"/>
      <c r="D8" s="172"/>
      <c r="E8" s="173" t="str">
        <f>IF(E7="","",VLOOKUP(E7,'BASE DONNEES LANCERS'!$I$11:$J$20,2,FALSE))</f>
        <v/>
      </c>
      <c r="F8" s="293" t="str">
        <f>IF(F7="","",VLOOKUP(F7,'BASE DONNEES LANCERS'!$A$5:$G$58,'BASE DONNEES LANCERS'!$H$2,FALSE))</f>
        <v/>
      </c>
      <c r="G8" s="294"/>
      <c r="H8" s="174" t="str">
        <f>IF(H7="","",VLOOKUP(H7,'BASE DONNEES LANCERS'!$I$23:$J$31,2,FALSE))</f>
        <v/>
      </c>
      <c r="I8" s="174" t="str">
        <f>IF(I7="","",VLOOKUP(I7,'BASE DONNEES LANCERS'!$I$23:$J$31,2,FALSE))</f>
        <v/>
      </c>
      <c r="J8" s="174" t="str">
        <f>IF(J7="","",VLOOKUP(J7,'BASE DONNEES LANCERS'!$I$23:$J$31,2,FALSE))</f>
        <v/>
      </c>
      <c r="K8" s="175" t="str">
        <f>IF(K7="","",VLOOKUP(K7,'BASE DONNEES LANCERS'!$I$5:$J$8,2,FALSE))</f>
        <v/>
      </c>
      <c r="L8" s="260"/>
      <c r="M8" s="245"/>
      <c r="N8" s="246"/>
      <c r="O8" s="257"/>
      <c r="P8" s="46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2" t="str">
        <f>IF(T7="","",VLOOKUP(T7,'BASE DONNEES ROULERS'!$A$8:$G$91,12,FALSE))</f>
        <v/>
      </c>
      <c r="AF8" s="83"/>
    </row>
    <row r="9" spans="1:32" ht="65.150000000000006" customHeight="1">
      <c r="A9" s="46"/>
      <c r="B9" s="252"/>
      <c r="C9" s="253"/>
      <c r="D9" s="167"/>
      <c r="E9" s="168"/>
      <c r="F9" s="295"/>
      <c r="G9" s="296"/>
      <c r="H9" s="169"/>
      <c r="I9" s="169"/>
      <c r="J9" s="169"/>
      <c r="K9" s="170"/>
      <c r="L9" s="261" t="str">
        <f>IF(F10="?","?",IF(F10="grisé","grisé",IF(F10="","",IF(SUM(D10:K10)&gt;10,10,SUM(D10:K10)))))</f>
        <v/>
      </c>
      <c r="M9" s="218"/>
      <c r="N9" s="219"/>
      <c r="O9" s="257"/>
      <c r="P9" s="46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2" t="str">
        <f t="shared" ref="AE9" si="0">IF(AE10="","",IF(AE10=0,IF(SUM(W10:Y10)&gt;1,1,SUM(W10:Y10)),SUM(W10:Y10)))</f>
        <v/>
      </c>
      <c r="AF9" s="83"/>
    </row>
    <row r="10" spans="1:32" ht="65.150000000000006" customHeight="1" thickBot="1">
      <c r="A10" s="46"/>
      <c r="B10" s="254"/>
      <c r="C10" s="255"/>
      <c r="D10" s="61"/>
      <c r="E10" s="62" t="str">
        <f>IF(E9="","",VLOOKUP(E9,'BASE DONNEES LANCERS'!$I$11:$J$20,2,FALSE))</f>
        <v/>
      </c>
      <c r="F10" s="293" t="str">
        <f>IF(F9="","",VLOOKUP(F9,'BASE DONNEES LANCERS'!$A$5:$G$58,'BASE DONNEES LANCERS'!$H$2,FALSE))</f>
        <v/>
      </c>
      <c r="G10" s="294"/>
      <c r="H10" s="166" t="str">
        <f>IF(H9="","",VLOOKUP(H9,'BASE DONNEES LANCERS'!$I$23:$J$31,2,FALSE))</f>
        <v/>
      </c>
      <c r="I10" s="166" t="str">
        <f>IF(I9="","",VLOOKUP(I9,'BASE DONNEES LANCERS'!$I$23:$J$31,2,FALSE))</f>
        <v/>
      </c>
      <c r="J10" s="166" t="str">
        <f>IF(J9="","",VLOOKUP(J9,'BASE DONNEES LANCERS'!$I$23:$J$31,2,FALSE))</f>
        <v/>
      </c>
      <c r="K10" s="63" t="str">
        <f>IF(K9="","",VLOOKUP(K9,'BASE DONNEES LANCERS'!$I$5:$J$8,2,FALSE))</f>
        <v/>
      </c>
      <c r="L10" s="260"/>
      <c r="M10" s="220"/>
      <c r="N10" s="221"/>
      <c r="O10" s="258"/>
      <c r="P10" s="46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2" t="str">
        <f>IF(T9="","",VLOOKUP(T9,'BASE DONNEES ROULERS'!$A$8:$G$91,12,FALSE))</f>
        <v/>
      </c>
      <c r="AF10" s="83"/>
    </row>
    <row r="11" spans="1:32" ht="65.150000000000006" customHeight="1">
      <c r="A11" s="46"/>
      <c r="B11" s="250">
        <v>2</v>
      </c>
      <c r="C11" s="251"/>
      <c r="D11" s="171"/>
      <c r="E11" s="78"/>
      <c r="F11" s="297"/>
      <c r="G11" s="298"/>
      <c r="H11" s="76"/>
      <c r="I11" s="76"/>
      <c r="J11" s="76"/>
      <c r="K11" s="77"/>
      <c r="L11" s="259" t="str">
        <f>IF(F12="?","?",IF(F12="grisé","grisé",IF(F12="","",IF(SUM(D12:K12)&gt;10,10,SUM(D12:K12)))))</f>
        <v/>
      </c>
      <c r="M11" s="243"/>
      <c r="N11" s="244"/>
      <c r="O11" s="256"/>
      <c r="P11" s="46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2" t="str">
        <f t="shared" ref="AE11" si="1">IF(AE12="","",IF(AE12=0,IF(SUM(W12:Y12)&gt;1,1,SUM(W12:Y12)),SUM(W12:Y12)))</f>
        <v/>
      </c>
      <c r="AF11" s="83"/>
    </row>
    <row r="12" spans="1:32" ht="65.150000000000006" customHeight="1">
      <c r="A12" s="46"/>
      <c r="B12" s="252"/>
      <c r="C12" s="253"/>
      <c r="D12" s="172"/>
      <c r="E12" s="173" t="str">
        <f>IF(E11="","",VLOOKUP(E11,'BASE DONNEES LANCERS'!$I$11:$J$20,2,FALSE))</f>
        <v/>
      </c>
      <c r="F12" s="293" t="str">
        <f>IF(F11="","",VLOOKUP(F11,'BASE DONNEES LANCERS'!$A$5:$G$58,'BASE DONNEES LANCERS'!$H$2,FALSE))</f>
        <v/>
      </c>
      <c r="G12" s="294"/>
      <c r="H12" s="174" t="str">
        <f>IF(H11="","",VLOOKUP(H11,'BASE DONNEES LANCERS'!$I$23:$J$31,2,FALSE))</f>
        <v/>
      </c>
      <c r="I12" s="174" t="str">
        <f>IF(I11="","",VLOOKUP(I11,'BASE DONNEES LANCERS'!$I$23:$J$31,2,FALSE))</f>
        <v/>
      </c>
      <c r="J12" s="174" t="str">
        <f>IF(J11="","",VLOOKUP(J11,'BASE DONNEES LANCERS'!$I$23:$J$31,2,FALSE))</f>
        <v/>
      </c>
      <c r="K12" s="175" t="str">
        <f>IF(K11="","",VLOOKUP(K11,'BASE DONNEES LANCERS'!$I$5:$J$8,2,FALSE))</f>
        <v/>
      </c>
      <c r="L12" s="260"/>
      <c r="M12" s="245"/>
      <c r="N12" s="246"/>
      <c r="O12" s="257"/>
      <c r="P12" s="46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2" t="str">
        <f>IF(T11="","",VLOOKUP(T11,'BASE DONNEES ROULERS'!$A$8:$G$91,12,FALSE))</f>
        <v/>
      </c>
      <c r="AF12" s="83"/>
    </row>
    <row r="13" spans="1:32" ht="65.150000000000006" customHeight="1">
      <c r="A13" s="46"/>
      <c r="B13" s="252"/>
      <c r="C13" s="253"/>
      <c r="D13" s="167"/>
      <c r="E13" s="168"/>
      <c r="F13" s="295"/>
      <c r="G13" s="296"/>
      <c r="H13" s="169"/>
      <c r="I13" s="169"/>
      <c r="J13" s="169"/>
      <c r="K13" s="170"/>
      <c r="L13" s="261" t="str">
        <f>IF(F14="?","?",IF(F14="grisé","grisé",IF(F14="","",IF(SUM(D14:K14)&gt;10,10,SUM(D14:K14)))))</f>
        <v/>
      </c>
      <c r="M13" s="218"/>
      <c r="N13" s="219"/>
      <c r="O13" s="257"/>
      <c r="P13" s="46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2" t="str">
        <f t="shared" ref="AE13" si="2">IF(AE14="","",IF(AE14=0,IF(SUM(W14:Y14)&gt;1,1,SUM(W14:Y14)),SUM(W14:Y14)))</f>
        <v/>
      </c>
      <c r="AF13" s="83"/>
    </row>
    <row r="14" spans="1:32" ht="65.150000000000006" customHeight="1" thickBot="1">
      <c r="A14" s="46"/>
      <c r="B14" s="254"/>
      <c r="C14" s="255"/>
      <c r="D14" s="61"/>
      <c r="E14" s="62" t="str">
        <f>IF(E13="","",VLOOKUP(E13,'BASE DONNEES LANCERS'!$I$11:$J$20,2,FALSE))</f>
        <v/>
      </c>
      <c r="F14" s="293" t="str">
        <f>IF(F13="","",VLOOKUP(F13,'BASE DONNEES LANCERS'!$A$5:$G$58,'BASE DONNEES LANCERS'!$H$2,FALSE))</f>
        <v/>
      </c>
      <c r="G14" s="294"/>
      <c r="H14" s="166" t="str">
        <f>IF(H13="","",VLOOKUP(H13,'BASE DONNEES LANCERS'!$I$23:$J$31,2,FALSE))</f>
        <v/>
      </c>
      <c r="I14" s="166" t="str">
        <f>IF(I13="","",VLOOKUP(I13,'BASE DONNEES LANCERS'!$I$23:$J$31,2,FALSE))</f>
        <v/>
      </c>
      <c r="J14" s="166" t="str">
        <f>IF(J13="","",VLOOKUP(J13,'BASE DONNEES LANCERS'!$I$23:$J$31,2,FALSE))</f>
        <v/>
      </c>
      <c r="K14" s="63" t="str">
        <f>IF(K13="","",VLOOKUP(K13,'BASE DONNEES LANCERS'!$I$5:$J$8,2,FALSE))</f>
        <v/>
      </c>
      <c r="L14" s="260"/>
      <c r="M14" s="220"/>
      <c r="N14" s="221"/>
      <c r="O14" s="258"/>
      <c r="P14" s="46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2" t="str">
        <f>IF(T13="","",VLOOKUP(T13,'BASE DONNEES ROULERS'!$A$8:$G$91,12,FALSE))</f>
        <v/>
      </c>
      <c r="AF14" s="83"/>
    </row>
    <row r="15" spans="1:32" ht="65.150000000000006" customHeight="1">
      <c r="A15" s="46"/>
      <c r="B15" s="250">
        <v>3</v>
      </c>
      <c r="C15" s="251"/>
      <c r="D15" s="171"/>
      <c r="E15" s="78"/>
      <c r="F15" s="297"/>
      <c r="G15" s="298"/>
      <c r="H15" s="76"/>
      <c r="I15" s="76"/>
      <c r="J15" s="76"/>
      <c r="K15" s="77"/>
      <c r="L15" s="259" t="str">
        <f>IF(F16="?","?",IF(F16="grisé","grisé",IF(F16="","",IF(SUM(D16:K16)&gt;10,10,SUM(D16:K16)))))</f>
        <v/>
      </c>
      <c r="M15" s="243"/>
      <c r="N15" s="244"/>
      <c r="O15" s="256"/>
      <c r="P15" s="46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2" t="str">
        <f t="shared" ref="AE15" si="3">IF(AE16="","",IF(AE16=0,IF(SUM(W16:Y16)&gt;1,1,SUM(W16:Y16)),SUM(W16:Y16)))</f>
        <v/>
      </c>
      <c r="AF15" s="83"/>
    </row>
    <row r="16" spans="1:32" ht="65.150000000000006" customHeight="1">
      <c r="A16" s="46"/>
      <c r="B16" s="252"/>
      <c r="C16" s="253"/>
      <c r="D16" s="172"/>
      <c r="E16" s="173" t="str">
        <f>IF(E15="","",VLOOKUP(E15,'BASE DONNEES LANCERS'!$I$11:$J$20,2,FALSE))</f>
        <v/>
      </c>
      <c r="F16" s="293" t="str">
        <f>IF(F15="","",VLOOKUP(F15,'BASE DONNEES LANCERS'!$A$5:$G$58,'BASE DONNEES LANCERS'!$H$2,FALSE))</f>
        <v/>
      </c>
      <c r="G16" s="294"/>
      <c r="H16" s="174" t="str">
        <f>IF(H15="","",VLOOKUP(H15,'BASE DONNEES LANCERS'!$I$23:$J$31,2,FALSE))</f>
        <v/>
      </c>
      <c r="I16" s="174" t="str">
        <f>IF(I15="","",VLOOKUP(I15,'BASE DONNEES LANCERS'!$I$23:$J$31,2,FALSE))</f>
        <v/>
      </c>
      <c r="J16" s="174" t="str">
        <f>IF(J15="","",VLOOKUP(J15,'BASE DONNEES LANCERS'!$I$23:$J$31,2,FALSE))</f>
        <v/>
      </c>
      <c r="K16" s="175" t="str">
        <f>IF(K15="","",VLOOKUP(K15,'BASE DONNEES LANCERS'!$I$5:$J$8,2,FALSE))</f>
        <v/>
      </c>
      <c r="L16" s="260"/>
      <c r="M16" s="245"/>
      <c r="N16" s="246"/>
      <c r="O16" s="257"/>
      <c r="P16" s="46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2" t="str">
        <f>IF(T15="","",VLOOKUP(T15,'BASE DONNEES ROULERS'!$A$8:$G$91,12,FALSE))</f>
        <v/>
      </c>
      <c r="AF16" s="83"/>
    </row>
    <row r="17" spans="1:32" ht="65.150000000000006" customHeight="1">
      <c r="A17" s="46"/>
      <c r="B17" s="252"/>
      <c r="C17" s="253"/>
      <c r="D17" s="167"/>
      <c r="E17" s="168"/>
      <c r="F17" s="295"/>
      <c r="G17" s="296"/>
      <c r="H17" s="169"/>
      <c r="I17" s="169"/>
      <c r="J17" s="169"/>
      <c r="K17" s="170"/>
      <c r="L17" s="261" t="str">
        <f>IF(F18="?","?",IF(F18="grisé","grisé",IF(F18="","",IF(SUM(D18:K18)&gt;10,10,SUM(D18:K18)))))</f>
        <v/>
      </c>
      <c r="M17" s="218"/>
      <c r="N17" s="219"/>
      <c r="O17" s="257"/>
      <c r="P17" s="46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2" t="str">
        <f t="shared" ref="AE17" si="4">IF(AE18="","",IF(AE18=0,IF(SUM(W18:Y18)&gt;1,1,SUM(W18:Y18)),SUM(W18:Y18)))</f>
        <v/>
      </c>
      <c r="AF17" s="83"/>
    </row>
    <row r="18" spans="1:32" ht="65.150000000000006" customHeight="1" thickBot="1">
      <c r="A18" s="46"/>
      <c r="B18" s="254"/>
      <c r="C18" s="255"/>
      <c r="D18" s="61"/>
      <c r="E18" s="62" t="str">
        <f>IF(E17="","",VLOOKUP(E17,'BASE DONNEES LANCERS'!$I$11:$J$20,2,FALSE))</f>
        <v/>
      </c>
      <c r="F18" s="293" t="str">
        <f>IF(F17="","",VLOOKUP(F17,'BASE DONNEES LANCERS'!$A$5:$G$58,'BASE DONNEES LANCERS'!$H$2,FALSE))</f>
        <v/>
      </c>
      <c r="G18" s="294"/>
      <c r="H18" s="166" t="str">
        <f>IF(H17="","",VLOOKUP(H17,'BASE DONNEES LANCERS'!$I$23:$J$31,2,FALSE))</f>
        <v/>
      </c>
      <c r="I18" s="166" t="str">
        <f>IF(I17="","",VLOOKUP(I17,'BASE DONNEES LANCERS'!$I$23:$J$31,2,FALSE))</f>
        <v/>
      </c>
      <c r="J18" s="166" t="str">
        <f>IF(J17="","",VLOOKUP(J17,'BASE DONNEES LANCERS'!$I$23:$J$31,2,FALSE))</f>
        <v/>
      </c>
      <c r="K18" s="63" t="str">
        <f>IF(K17="","",VLOOKUP(K17,'BASE DONNEES LANCERS'!$I$5:$J$8,2,FALSE))</f>
        <v/>
      </c>
      <c r="L18" s="260"/>
      <c r="M18" s="220"/>
      <c r="N18" s="221"/>
      <c r="O18" s="258"/>
      <c r="P18" s="46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2" t="str">
        <f>IF(T17="","",VLOOKUP(T17,'BASE DONNEES ROULERS'!$A$8:$G$91,12,FALSE))</f>
        <v/>
      </c>
      <c r="AF18" s="83"/>
    </row>
    <row r="19" spans="1:32" ht="60" customHeight="1" thickBot="1">
      <c r="A19" s="46"/>
      <c r="B19" s="290" t="s">
        <v>12</v>
      </c>
      <c r="C19" s="228"/>
      <c r="D19" s="228"/>
      <c r="E19" s="228"/>
      <c r="F19" s="228"/>
      <c r="G19" s="228"/>
      <c r="H19" s="228"/>
      <c r="I19" s="228"/>
      <c r="J19" s="229"/>
      <c r="K19" s="272"/>
      <c r="L19" s="273"/>
      <c r="M19" s="273"/>
      <c r="N19" s="273"/>
      <c r="O19" s="274"/>
      <c r="P19" s="46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1"/>
    </row>
    <row r="20" spans="1:32" ht="40.1" customHeight="1" thickBot="1">
      <c r="A20" s="46"/>
      <c r="B20" s="291" t="s">
        <v>13</v>
      </c>
      <c r="C20" s="225"/>
      <c r="D20" s="225"/>
      <c r="E20" s="225"/>
      <c r="F20" s="225"/>
      <c r="G20" s="226"/>
      <c r="H20" s="224" t="s">
        <v>14</v>
      </c>
      <c r="I20" s="225"/>
      <c r="J20" s="226"/>
      <c r="K20" s="222" t="s">
        <v>15</v>
      </c>
      <c r="L20" s="223"/>
      <c r="M20" s="324" t="s">
        <v>16</v>
      </c>
      <c r="N20" s="325"/>
      <c r="O20" s="326"/>
      <c r="P20" s="46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1"/>
    </row>
    <row r="21" spans="1:32" ht="40.1" customHeight="1" thickBot="1">
      <c r="A21" s="46"/>
      <c r="B21" s="292"/>
      <c r="C21" s="231"/>
      <c r="D21" s="231"/>
      <c r="E21" s="231"/>
      <c r="F21" s="231"/>
      <c r="G21" s="232"/>
      <c r="H21" s="227"/>
      <c r="I21" s="228"/>
      <c r="J21" s="229"/>
      <c r="K21" s="233" t="s">
        <v>157</v>
      </c>
      <c r="L21" s="234"/>
      <c r="M21" s="327" t="s">
        <v>156</v>
      </c>
      <c r="N21" s="328"/>
      <c r="O21" s="329"/>
      <c r="P21" s="46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1"/>
    </row>
    <row r="22" spans="1:32" ht="40.1" customHeight="1" thickBot="1">
      <c r="A22" s="46"/>
      <c r="B22" s="292"/>
      <c r="C22" s="231"/>
      <c r="D22" s="231"/>
      <c r="E22" s="231"/>
      <c r="F22" s="231"/>
      <c r="G22" s="232"/>
      <c r="H22" s="224" t="s">
        <v>151</v>
      </c>
      <c r="I22" s="225"/>
      <c r="J22" s="226"/>
      <c r="K22" s="66" t="s">
        <v>17</v>
      </c>
      <c r="L22" s="66" t="s">
        <v>18</v>
      </c>
      <c r="M22" s="97" t="s">
        <v>19</v>
      </c>
      <c r="N22" s="97" t="s">
        <v>20</v>
      </c>
      <c r="O22" s="98" t="s">
        <v>21</v>
      </c>
      <c r="P22" s="46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1"/>
    </row>
    <row r="23" spans="1:32" ht="40.1" customHeight="1" thickBot="1">
      <c r="A23" s="46"/>
      <c r="B23" s="292"/>
      <c r="C23" s="231"/>
      <c r="D23" s="231"/>
      <c r="E23" s="231"/>
      <c r="F23" s="231"/>
      <c r="G23" s="232"/>
      <c r="H23" s="230"/>
      <c r="I23" s="231"/>
      <c r="J23" s="232"/>
      <c r="K23" s="67" t="s">
        <v>157</v>
      </c>
      <c r="L23" s="67" t="s">
        <v>156</v>
      </c>
      <c r="M23" s="67" t="s">
        <v>158</v>
      </c>
      <c r="N23" s="67" t="s">
        <v>40</v>
      </c>
      <c r="O23" s="68" t="s">
        <v>159</v>
      </c>
      <c r="P23" s="46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1"/>
    </row>
    <row r="24" spans="1:32" ht="40.1" customHeight="1">
      <c r="A24" s="46"/>
      <c r="B24" s="275" t="s">
        <v>146</v>
      </c>
      <c r="C24" s="276"/>
      <c r="D24" s="276"/>
      <c r="E24" s="276"/>
      <c r="F24" s="276"/>
      <c r="G24" s="276"/>
      <c r="H24" s="276"/>
      <c r="I24" s="276"/>
      <c r="J24" s="277"/>
      <c r="K24" s="281"/>
      <c r="L24" s="282"/>
      <c r="M24" s="282"/>
      <c r="N24" s="282"/>
      <c r="O24" s="283"/>
      <c r="P24" s="52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1"/>
    </row>
    <row r="25" spans="1:32" ht="40.1" customHeight="1" thickBot="1">
      <c r="A25" s="46"/>
      <c r="B25" s="278"/>
      <c r="C25" s="279"/>
      <c r="D25" s="279"/>
      <c r="E25" s="279"/>
      <c r="F25" s="279"/>
      <c r="G25" s="279"/>
      <c r="H25" s="279"/>
      <c r="I25" s="279"/>
      <c r="J25" s="280"/>
      <c r="K25" s="284"/>
      <c r="L25" s="285"/>
      <c r="M25" s="285"/>
      <c r="N25" s="285"/>
      <c r="O25" s="286"/>
      <c r="P25" s="52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1"/>
    </row>
    <row r="26" spans="1:32" ht="50.15" customHeight="1" thickBot="1">
      <c r="A26" s="46"/>
      <c r="B26" s="70"/>
      <c r="C26" s="70"/>
      <c r="D26" s="71"/>
      <c r="E26" s="235"/>
      <c r="F26" s="235"/>
      <c r="G26" s="72"/>
      <c r="H26" s="72"/>
      <c r="I26" s="72"/>
      <c r="J26" s="71"/>
      <c r="K26" s="70"/>
      <c r="L26" s="235"/>
      <c r="M26" s="235"/>
      <c r="N26" s="70"/>
      <c r="O26" s="46"/>
      <c r="P26" s="52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1"/>
    </row>
    <row r="27" spans="1:32" ht="60" customHeight="1" thickTop="1" thickBot="1">
      <c r="A27" s="46"/>
      <c r="B27" s="287" t="s">
        <v>22</v>
      </c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9"/>
      <c r="P27" s="73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1"/>
    </row>
    <row r="28" spans="1:32" ht="60" customHeight="1" thickBot="1">
      <c r="A28" s="46"/>
      <c r="B28" s="336" t="s">
        <v>32</v>
      </c>
      <c r="C28" s="337"/>
      <c r="D28" s="337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8"/>
      <c r="P28" s="73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1"/>
    </row>
    <row r="29" spans="1:32" ht="60" customHeight="1" thickBot="1">
      <c r="A29" s="46"/>
      <c r="B29" s="109"/>
      <c r="C29" s="99"/>
      <c r="D29" s="100" t="s">
        <v>7</v>
      </c>
      <c r="E29" s="236" t="s">
        <v>33</v>
      </c>
      <c r="F29" s="237"/>
      <c r="G29" s="101" t="s">
        <v>8</v>
      </c>
      <c r="H29" s="101" t="s">
        <v>155</v>
      </c>
      <c r="I29" s="102" t="s">
        <v>154</v>
      </c>
      <c r="J29" s="80" t="s">
        <v>170</v>
      </c>
      <c r="K29" s="79" t="s">
        <v>9</v>
      </c>
      <c r="L29" s="60" t="s">
        <v>153</v>
      </c>
      <c r="M29" s="60" t="s">
        <v>196</v>
      </c>
      <c r="N29" s="238" t="s">
        <v>197</v>
      </c>
      <c r="O29" s="239"/>
      <c r="P29" s="73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1"/>
    </row>
    <row r="30" spans="1:32" ht="60" customHeight="1" thickTop="1">
      <c r="A30" s="46"/>
      <c r="B30" s="194">
        <v>1</v>
      </c>
      <c r="C30" s="195"/>
      <c r="D30" s="103"/>
      <c r="E30" s="200"/>
      <c r="F30" s="200"/>
      <c r="G30" s="104"/>
      <c r="H30" s="105"/>
      <c r="I30" s="105"/>
      <c r="J30" s="106"/>
      <c r="K30" s="330" t="str">
        <f>IF(D30="","",IF(SUM(D31:J31)&gt;10,10,SUM(D31:J31)))</f>
        <v/>
      </c>
      <c r="L30" s="214"/>
      <c r="M30" s="202"/>
      <c r="N30" s="204" t="s">
        <v>34</v>
      </c>
      <c r="O30" s="205"/>
      <c r="P30" s="73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1"/>
    </row>
    <row r="31" spans="1:32" ht="60" customHeight="1">
      <c r="A31" s="46"/>
      <c r="B31" s="196"/>
      <c r="C31" s="197"/>
      <c r="D31" s="158" t="str">
        <f>IF(D30="","",VLOOKUP(D30,'BASE DONNEES ROULERS'!$I$14:$J$16,2,FALSE))</f>
        <v/>
      </c>
      <c r="E31" s="216" t="str">
        <f>IF(E30="","",VLOOKUP(E30,'BASE DONNEES ROULERS'!$A$6:$G$109,'BASE DONNEES ROULERS'!$H$2,FALSE))</f>
        <v/>
      </c>
      <c r="F31" s="216"/>
      <c r="G31" s="154" t="str">
        <f>IF(G30="","",VLOOKUP(G30,'BASE DONNEES ROULERS'!$I$7:$J$10,2,FALSE))</f>
        <v/>
      </c>
      <c r="H31" s="159" t="str">
        <f>IF(H30="","",0.5)</f>
        <v/>
      </c>
      <c r="I31" s="159" t="str">
        <f>IF(I30="","",0.5)</f>
        <v/>
      </c>
      <c r="J31" s="160" t="str">
        <f>IF(J30="","",0.5)</f>
        <v/>
      </c>
      <c r="K31" s="331"/>
      <c r="L31" s="215"/>
      <c r="M31" s="203"/>
      <c r="N31" s="206"/>
      <c r="O31" s="207"/>
      <c r="P31" s="73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1"/>
    </row>
    <row r="32" spans="1:32" ht="60" customHeight="1">
      <c r="A32" s="46"/>
      <c r="B32" s="196"/>
      <c r="C32" s="197"/>
      <c r="D32" s="155"/>
      <c r="E32" s="217"/>
      <c r="F32" s="217"/>
      <c r="G32" s="153"/>
      <c r="H32" s="156"/>
      <c r="I32" s="156"/>
      <c r="J32" s="157"/>
      <c r="K32" s="332" t="str">
        <f>IF(D32="","",IF(SUM(D33:J33)&gt;10,10,SUM(D33:J33)))</f>
        <v/>
      </c>
      <c r="L32" s="210"/>
      <c r="M32" s="212"/>
      <c r="N32" s="206"/>
      <c r="O32" s="207"/>
      <c r="P32" s="73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1"/>
    </row>
    <row r="33" spans="1:31" ht="60" customHeight="1" thickBot="1">
      <c r="A33" s="46"/>
      <c r="B33" s="198"/>
      <c r="C33" s="199"/>
      <c r="D33" s="107" t="str">
        <f>IF(D32="","",VLOOKUP(D32,'BASE DONNEES ROULERS'!$I$14:$J$16,2,FALSE))</f>
        <v/>
      </c>
      <c r="E33" s="216" t="str">
        <f>IF(E32="","",VLOOKUP(E32,'BASE DONNEES ROULERS'!$A$6:$G$109,'BASE DONNEES ROULERS'!$H$2,FALSE))</f>
        <v/>
      </c>
      <c r="F33" s="216"/>
      <c r="G33" s="108" t="str">
        <f>IF(G32="","",VLOOKUP(G32,'BASE DONNEES ROULERS'!$I$7:$J$10,2,FALSE))</f>
        <v/>
      </c>
      <c r="H33" s="159" t="str">
        <f>IF(H32="","",0.5)</f>
        <v/>
      </c>
      <c r="I33" s="159" t="str">
        <f>IF(I32="","",0.5)</f>
        <v/>
      </c>
      <c r="J33" s="160" t="str">
        <f>IF(J32="","",0.5)</f>
        <v/>
      </c>
      <c r="K33" s="331"/>
      <c r="L33" s="211"/>
      <c r="M33" s="213"/>
      <c r="N33" s="208"/>
      <c r="O33" s="209"/>
      <c r="P33" s="73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201"/>
    </row>
    <row r="34" spans="1:31" ht="60" customHeight="1" thickTop="1">
      <c r="A34" s="46"/>
      <c r="B34" s="194">
        <v>2</v>
      </c>
      <c r="C34" s="195"/>
      <c r="D34" s="103"/>
      <c r="E34" s="200"/>
      <c r="F34" s="200"/>
      <c r="G34" s="104"/>
      <c r="H34" s="105"/>
      <c r="I34" s="105"/>
      <c r="J34" s="106"/>
      <c r="K34" s="330" t="str">
        <f>IF(D34="","",IF(SUM(D35:J35)&gt;10,10,SUM(D35:J35)))</f>
        <v/>
      </c>
      <c r="L34" s="214"/>
      <c r="M34" s="202"/>
      <c r="N34" s="204" t="s">
        <v>34</v>
      </c>
      <c r="O34" s="205"/>
      <c r="P34" s="73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201"/>
    </row>
    <row r="35" spans="1:31" ht="60" customHeight="1">
      <c r="A35" s="46"/>
      <c r="B35" s="196"/>
      <c r="C35" s="197"/>
      <c r="D35" s="158" t="str">
        <f>IF(D34="","",VLOOKUP(D34,'BASE DONNEES ROULERS'!$I$14:$J$16,2,FALSE))</f>
        <v/>
      </c>
      <c r="E35" s="216" t="str">
        <f>IF(E34="","",VLOOKUP(E34,'BASE DONNEES ROULERS'!$A$6:$G$109,'BASE DONNEES ROULERS'!$H$2,FALSE))</f>
        <v/>
      </c>
      <c r="F35" s="216"/>
      <c r="G35" s="154" t="str">
        <f>IF(G34="","",VLOOKUP(G34,'BASE DONNEES ROULERS'!$I$7:$J$10,2,FALSE))</f>
        <v/>
      </c>
      <c r="H35" s="159" t="str">
        <f>IF(H34="","",0.5)</f>
        <v/>
      </c>
      <c r="I35" s="159" t="str">
        <f>IF(I34="","",0.5)</f>
        <v/>
      </c>
      <c r="J35" s="160" t="str">
        <f>IF(J34="","",0.5)</f>
        <v/>
      </c>
      <c r="K35" s="331"/>
      <c r="L35" s="215"/>
      <c r="M35" s="203"/>
      <c r="N35" s="206"/>
      <c r="O35" s="207"/>
      <c r="P35" s="73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1"/>
    </row>
    <row r="36" spans="1:31" ht="60" customHeight="1">
      <c r="A36" s="46"/>
      <c r="B36" s="196"/>
      <c r="C36" s="197"/>
      <c r="D36" s="155"/>
      <c r="E36" s="217"/>
      <c r="F36" s="217"/>
      <c r="G36" s="153"/>
      <c r="H36" s="156"/>
      <c r="I36" s="156"/>
      <c r="J36" s="157"/>
      <c r="K36" s="332" t="str">
        <f>IF(D36="","",IF(SUM(D37:J37)&gt;10,10,SUM(D37:J37)))</f>
        <v/>
      </c>
      <c r="L36" s="210"/>
      <c r="M36" s="212"/>
      <c r="N36" s="206"/>
      <c r="O36" s="207"/>
      <c r="P36" s="73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1"/>
    </row>
    <row r="37" spans="1:31" ht="60" customHeight="1" thickBot="1">
      <c r="A37" s="46"/>
      <c r="B37" s="198"/>
      <c r="C37" s="199"/>
      <c r="D37" s="107" t="str">
        <f>IF(D36="","",VLOOKUP(D36,'BASE DONNEES ROULERS'!$I$14:$J$16,2,FALSE))</f>
        <v/>
      </c>
      <c r="E37" s="216" t="str">
        <f>IF(E36="","",VLOOKUP(E36,'BASE DONNEES ROULERS'!$A$6:$G$109,'BASE DONNEES ROULERS'!$H$2,FALSE))</f>
        <v/>
      </c>
      <c r="F37" s="216"/>
      <c r="G37" s="108" t="str">
        <f>IF(G36="","",VLOOKUP(G36,'BASE DONNEES ROULERS'!$I$7:$J$10,2,FALSE))</f>
        <v/>
      </c>
      <c r="H37" s="159" t="str">
        <f>IF(H36="","",0.5)</f>
        <v/>
      </c>
      <c r="I37" s="159" t="str">
        <f>IF(I36="","",0.5)</f>
        <v/>
      </c>
      <c r="J37" s="160" t="str">
        <f>IF(J36="","",0.5)</f>
        <v/>
      </c>
      <c r="K37" s="331"/>
      <c r="L37" s="211"/>
      <c r="M37" s="213"/>
      <c r="N37" s="208"/>
      <c r="O37" s="209"/>
      <c r="P37" s="46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1"/>
    </row>
    <row r="38" spans="1:31" ht="60" customHeight="1" thickTop="1">
      <c r="A38" s="46"/>
      <c r="B38" s="194">
        <v>3</v>
      </c>
      <c r="C38" s="195"/>
      <c r="D38" s="103"/>
      <c r="E38" s="200"/>
      <c r="F38" s="200"/>
      <c r="G38" s="104"/>
      <c r="H38" s="105"/>
      <c r="I38" s="105"/>
      <c r="J38" s="106"/>
      <c r="K38" s="330" t="str">
        <f>IF(D38="","",IF(SUM(D39:J39)&gt;10,10,SUM(D39:J39)))</f>
        <v/>
      </c>
      <c r="L38" s="214"/>
      <c r="M38" s="202"/>
      <c r="N38" s="204" t="s">
        <v>34</v>
      </c>
      <c r="O38" s="205"/>
      <c r="P38" s="46"/>
      <c r="Q38" s="46"/>
      <c r="R38" s="74"/>
      <c r="S38" s="74"/>
      <c r="T38" s="74"/>
      <c r="U38" s="74"/>
      <c r="V38" s="52"/>
    </row>
    <row r="39" spans="1:31" ht="60" customHeight="1">
      <c r="A39" s="46"/>
      <c r="B39" s="196"/>
      <c r="C39" s="197"/>
      <c r="D39" s="158" t="str">
        <f>IF(D38="","",VLOOKUP(D38,'BASE DONNEES ROULERS'!$I$14:$J$16,2,FALSE))</f>
        <v/>
      </c>
      <c r="E39" s="216" t="str">
        <f>IF(E38="","",VLOOKUP(E38,'BASE DONNEES ROULERS'!$A$6:$G$109,'BASE DONNEES ROULERS'!$H$2,FALSE))</f>
        <v/>
      </c>
      <c r="F39" s="216"/>
      <c r="G39" s="154" t="str">
        <f>IF(G38="","",VLOOKUP(G38,'BASE DONNEES ROULERS'!$I$7:$J$10,2,FALSE))</f>
        <v/>
      </c>
      <c r="H39" s="159" t="str">
        <f>IF(H38="","",0.5)</f>
        <v/>
      </c>
      <c r="I39" s="159" t="str">
        <f>IF(I38="","",0.5)</f>
        <v/>
      </c>
      <c r="J39" s="160" t="str">
        <f>IF(J38="","",0.5)</f>
        <v/>
      </c>
      <c r="K39" s="331"/>
      <c r="L39" s="215"/>
      <c r="M39" s="203"/>
      <c r="N39" s="206"/>
      <c r="O39" s="207"/>
      <c r="P39" s="46"/>
      <c r="Q39" s="46"/>
      <c r="R39" s="74"/>
      <c r="S39" s="74"/>
      <c r="T39" s="74"/>
      <c r="U39" s="74"/>
      <c r="V39" s="52"/>
      <c r="W39" s="52"/>
    </row>
    <row r="40" spans="1:31" ht="60" customHeight="1">
      <c r="A40" s="46"/>
      <c r="B40" s="196"/>
      <c r="C40" s="197"/>
      <c r="D40" s="155"/>
      <c r="E40" s="217"/>
      <c r="F40" s="217"/>
      <c r="G40" s="153"/>
      <c r="H40" s="156"/>
      <c r="I40" s="156"/>
      <c r="J40" s="157"/>
      <c r="K40" s="332" t="str">
        <f>IF(D40="","",IF(SUM(D41:J41)&gt;10,10,SUM(D41:J41)))</f>
        <v/>
      </c>
      <c r="L40" s="210"/>
      <c r="M40" s="212"/>
      <c r="N40" s="206"/>
      <c r="O40" s="207"/>
      <c r="P40" s="46"/>
      <c r="Q40" s="46"/>
      <c r="R40" s="74"/>
      <c r="S40" s="74"/>
      <c r="T40" s="74"/>
      <c r="U40" s="74"/>
      <c r="V40" s="52"/>
      <c r="W40" s="52"/>
    </row>
    <row r="41" spans="1:31" ht="60" customHeight="1" thickBot="1">
      <c r="A41" s="46"/>
      <c r="B41" s="198"/>
      <c r="C41" s="199"/>
      <c r="D41" s="107" t="str">
        <f>IF(D40="","",VLOOKUP(D40,'BASE DONNEES ROULERS'!$I$14:$J$16,2,FALSE))</f>
        <v/>
      </c>
      <c r="E41" s="216" t="str">
        <f>IF(E40="","",VLOOKUP(E40,'BASE DONNEES ROULERS'!$A$6:$G$109,'BASE DONNEES ROULERS'!$H$2,FALSE))</f>
        <v/>
      </c>
      <c r="F41" s="216"/>
      <c r="G41" s="108" t="str">
        <f>IF(G40="","",VLOOKUP(G40,'BASE DONNEES ROULERS'!$I$7:$J$10,2,FALSE))</f>
        <v/>
      </c>
      <c r="H41" s="159" t="str">
        <f>IF(H40="","",0.5)</f>
        <v/>
      </c>
      <c r="I41" s="159" t="str">
        <f>IF(I40="","",0.5)</f>
        <v/>
      </c>
      <c r="J41" s="160" t="str">
        <f>IF(J40="","",0.5)</f>
        <v/>
      </c>
      <c r="K41" s="331"/>
      <c r="L41" s="211"/>
      <c r="M41" s="213"/>
      <c r="N41" s="208"/>
      <c r="O41" s="209"/>
      <c r="P41" s="46"/>
      <c r="Q41" s="46"/>
      <c r="R41" s="74"/>
      <c r="S41" s="74"/>
      <c r="T41" s="74"/>
      <c r="U41" s="74"/>
      <c r="V41" s="52"/>
      <c r="W41" s="52"/>
    </row>
    <row r="42" spans="1:31" ht="60" customHeight="1" thickTop="1" thickBot="1">
      <c r="A42" s="46"/>
      <c r="B42" s="333" t="s">
        <v>23</v>
      </c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5"/>
      <c r="P42" s="46"/>
      <c r="Q42" s="46"/>
      <c r="R42" s="46"/>
      <c r="S42" s="46"/>
      <c r="T42" s="46"/>
      <c r="U42" s="46"/>
      <c r="V42" s="52"/>
      <c r="W42" s="52"/>
    </row>
    <row r="43" spans="1:31" ht="60" customHeight="1" thickTop="1" thickBot="1">
      <c r="A43" s="46"/>
      <c r="B43" s="113"/>
      <c r="C43" s="114"/>
      <c r="D43" s="64" t="s">
        <v>7</v>
      </c>
      <c r="E43" s="59" t="s">
        <v>24</v>
      </c>
      <c r="F43" s="59" t="s">
        <v>25</v>
      </c>
      <c r="G43" s="59" t="s">
        <v>26</v>
      </c>
      <c r="H43" s="59" t="s">
        <v>27</v>
      </c>
      <c r="I43" s="59" t="s">
        <v>28</v>
      </c>
      <c r="J43" s="59" t="s">
        <v>29</v>
      </c>
      <c r="K43" s="65" t="s">
        <v>30</v>
      </c>
      <c r="L43" s="65" t="s">
        <v>141</v>
      </c>
      <c r="M43" s="81" t="s">
        <v>195</v>
      </c>
      <c r="N43" s="110" t="s">
        <v>31</v>
      </c>
      <c r="O43" s="112" t="s">
        <v>11</v>
      </c>
      <c r="P43" s="46"/>
      <c r="Q43" s="46"/>
      <c r="R43" s="46"/>
      <c r="S43" s="46"/>
      <c r="T43" s="46"/>
      <c r="U43" s="46"/>
      <c r="V43" s="52"/>
      <c r="W43" s="52"/>
    </row>
    <row r="44" spans="1:31" ht="60" customHeight="1" thickTop="1">
      <c r="A44" s="46"/>
      <c r="B44" s="194">
        <v>1</v>
      </c>
      <c r="C44" s="300"/>
      <c r="D44" s="303"/>
      <c r="E44" s="299"/>
      <c r="F44" s="299"/>
      <c r="G44" s="299"/>
      <c r="H44" s="299"/>
      <c r="I44" s="299"/>
      <c r="J44" s="299"/>
      <c r="K44" s="177"/>
      <c r="L44" s="179"/>
      <c r="M44" s="179"/>
      <c r="N44" s="181"/>
      <c r="O44" s="312"/>
      <c r="P44" s="46"/>
      <c r="Q44" s="46"/>
      <c r="R44" s="46"/>
      <c r="S44" s="46"/>
      <c r="T44" s="46"/>
      <c r="U44" s="46"/>
      <c r="V44" s="52"/>
      <c r="W44" s="52"/>
    </row>
    <row r="45" spans="1:31" ht="60" customHeight="1">
      <c r="A45" s="46"/>
      <c r="B45" s="196"/>
      <c r="C45" s="301"/>
      <c r="D45" s="185"/>
      <c r="E45" s="187"/>
      <c r="F45" s="187"/>
      <c r="G45" s="187"/>
      <c r="H45" s="187"/>
      <c r="I45" s="187"/>
      <c r="J45" s="187"/>
      <c r="K45" s="178"/>
      <c r="L45" s="180"/>
      <c r="M45" s="180"/>
      <c r="N45" s="182"/>
      <c r="O45" s="313"/>
      <c r="P45" s="46"/>
      <c r="Q45" s="46"/>
      <c r="R45" s="46"/>
      <c r="S45" s="46"/>
      <c r="T45" s="46"/>
      <c r="U45" s="46"/>
      <c r="V45" s="52"/>
      <c r="W45" s="52"/>
    </row>
    <row r="46" spans="1:31" ht="60" customHeight="1">
      <c r="A46" s="46"/>
      <c r="B46" s="196"/>
      <c r="C46" s="301"/>
      <c r="D46" s="161" t="str">
        <f>IF(D44="","",VLOOKUP(D44,'BASE DONNEES ROULERS'!I14:J16,2,FALSE))</f>
        <v/>
      </c>
      <c r="E46" s="162" t="str">
        <f>IF(E44="","",VLOOKUP(E44,'BASE DONNEES ROULERS'!$A$6:$G$109,'BASE DONNEES ROULERS'!$H$2,FALSE))</f>
        <v/>
      </c>
      <c r="F46" s="162" t="str">
        <f>IF(F44="","",VLOOKUP(F44,'BASE DONNEES ROULERS'!$A$6:$G$109,'BASE DONNEES ROULERS'!$H$2,FALSE))</f>
        <v/>
      </c>
      <c r="G46" s="162" t="str">
        <f>IF(G44="","",VLOOKUP(G44,'BASE DONNEES ROULERS'!$A$6:$G$109,'BASE DONNEES ROULERS'!$H$2,FALSE))</f>
        <v/>
      </c>
      <c r="H46" s="162" t="str">
        <f>IF(H44="","",VLOOKUP(H44,'BASE DONNEES ROULERS'!$A$6:$G$109,'BASE DONNEES ROULERS'!$H$2,FALSE))</f>
        <v/>
      </c>
      <c r="I46" s="162" t="str">
        <f>IF(I44="","",VLOOKUP(I44,'BASE DONNEES ROULERS'!$A$6:$G$109,'BASE DONNEES ROULERS'!$H$2,FALSE))</f>
        <v/>
      </c>
      <c r="J46" s="162" t="str">
        <f>IF(J44="","",VLOOKUP(J44,'BASE DONNEES ROULERS'!$A$6:$G$109,'BASE DONNEES ROULERS'!$H$2,FALSE))</f>
        <v/>
      </c>
      <c r="K46" s="163" t="str">
        <f>IF(K44="","",VLOOKUP(K44,'BASE DONNEES ROULERS'!$I$7:$J$10,2,FALSE))</f>
        <v/>
      </c>
      <c r="L46" s="180"/>
      <c r="M46" s="180"/>
      <c r="N46" s="183"/>
      <c r="O46" s="313"/>
      <c r="P46" s="46"/>
      <c r="Q46" s="46"/>
      <c r="R46" s="46"/>
      <c r="S46" s="46"/>
      <c r="T46" s="46"/>
      <c r="U46" s="46"/>
      <c r="V46" s="52"/>
      <c r="W46" s="52"/>
    </row>
    <row r="47" spans="1:31" ht="60" customHeight="1">
      <c r="A47" s="46"/>
      <c r="B47" s="196"/>
      <c r="C47" s="301"/>
      <c r="D47" s="184"/>
      <c r="E47" s="186"/>
      <c r="F47" s="186"/>
      <c r="G47" s="186"/>
      <c r="H47" s="186"/>
      <c r="I47" s="186"/>
      <c r="J47" s="186"/>
      <c r="K47" s="188"/>
      <c r="L47" s="189"/>
      <c r="M47" s="189"/>
      <c r="N47" s="191"/>
      <c r="O47" s="313"/>
      <c r="P47" s="46"/>
      <c r="Q47" s="46"/>
      <c r="R47" s="46"/>
      <c r="S47" s="46"/>
      <c r="T47" s="46"/>
      <c r="U47" s="46"/>
      <c r="V47" s="52"/>
      <c r="W47" s="52"/>
    </row>
    <row r="48" spans="1:31" ht="60" customHeight="1">
      <c r="A48" s="46"/>
      <c r="B48" s="196"/>
      <c r="C48" s="301"/>
      <c r="D48" s="185"/>
      <c r="E48" s="187"/>
      <c r="F48" s="187"/>
      <c r="G48" s="187"/>
      <c r="H48" s="187"/>
      <c r="I48" s="187"/>
      <c r="J48" s="187"/>
      <c r="K48" s="178"/>
      <c r="L48" s="180"/>
      <c r="M48" s="180"/>
      <c r="N48" s="192"/>
      <c r="O48" s="313"/>
      <c r="P48" s="46"/>
      <c r="Q48" s="46"/>
      <c r="R48" s="46"/>
      <c r="S48" s="46"/>
      <c r="T48" s="46"/>
      <c r="U48" s="46"/>
      <c r="V48" s="52"/>
      <c r="W48" s="52"/>
    </row>
    <row r="49" spans="1:23" ht="60" customHeight="1" thickBot="1">
      <c r="A49" s="46"/>
      <c r="B49" s="198"/>
      <c r="C49" s="302"/>
      <c r="D49" s="69" t="str">
        <f>IF(D47="","",VLOOKUP(D47,'BASE DONNEES ROULERS'!I17:J19,2,FALSE))</f>
        <v/>
      </c>
      <c r="E49" s="162" t="str">
        <f>IF(E47="","",VLOOKUP(E47,'BASE DONNEES ROULERS'!$A$6:$G$109,'BASE DONNEES ROULERS'!$H$2,FALSE))</f>
        <v/>
      </c>
      <c r="F49" s="162" t="str">
        <f>IF(F47="","",VLOOKUP(F47,'BASE DONNEES ROULERS'!$A$6:$G$109,'BASE DONNEES ROULERS'!$H$2,FALSE))</f>
        <v/>
      </c>
      <c r="G49" s="162" t="str">
        <f>IF(G47="","",VLOOKUP(G47,'BASE DONNEES ROULERS'!$A$6:$G$109,'BASE DONNEES ROULERS'!$H$2,FALSE))</f>
        <v/>
      </c>
      <c r="H49" s="162" t="str">
        <f>IF(H47="","",VLOOKUP(H47,'BASE DONNEES ROULERS'!$A$6:$G$109,'BASE DONNEES ROULERS'!$H$2,FALSE))</f>
        <v/>
      </c>
      <c r="I49" s="162" t="str">
        <f>IF(I47="","",VLOOKUP(I47,'BASE DONNEES ROULERS'!$A$6:$G$109,'BASE DONNEES ROULERS'!$H$2,FALSE))</f>
        <v/>
      </c>
      <c r="J49" s="162" t="str">
        <f>IF(J47="","",VLOOKUP(J47,'BASE DONNEES ROULERS'!$A$6:$G$109,'BASE DONNEES ROULERS'!$H$2,FALSE))</f>
        <v/>
      </c>
      <c r="K49" s="111" t="str">
        <f>IF(K47="","",VLOOKUP(K47,'BASE DONNEES ROULERS'!$I$7:$J$10,2,FALSE))</f>
        <v/>
      </c>
      <c r="L49" s="190"/>
      <c r="M49" s="190"/>
      <c r="N49" s="193"/>
      <c r="O49" s="314"/>
      <c r="P49" s="46"/>
      <c r="Q49" s="46"/>
      <c r="R49" s="46"/>
      <c r="S49" s="46"/>
      <c r="T49" s="46"/>
      <c r="U49" s="46"/>
      <c r="V49" s="52"/>
      <c r="W49" s="52"/>
    </row>
    <row r="50" spans="1:23" ht="60" customHeight="1" thickTop="1">
      <c r="A50" s="46"/>
      <c r="B50" s="194">
        <v>2</v>
      </c>
      <c r="C50" s="300"/>
      <c r="D50" s="303"/>
      <c r="E50" s="299"/>
      <c r="F50" s="299"/>
      <c r="G50" s="299"/>
      <c r="H50" s="299"/>
      <c r="I50" s="299"/>
      <c r="J50" s="299"/>
      <c r="K50" s="177"/>
      <c r="L50" s="179"/>
      <c r="M50" s="179"/>
      <c r="N50" s="181"/>
      <c r="O50" s="312"/>
      <c r="P50" s="46"/>
      <c r="Q50" s="46"/>
      <c r="R50" s="46"/>
      <c r="S50" s="46"/>
      <c r="T50" s="46"/>
      <c r="U50" s="46"/>
      <c r="V50" s="52"/>
      <c r="W50" s="52"/>
    </row>
    <row r="51" spans="1:23" ht="60" customHeight="1">
      <c r="A51" s="46"/>
      <c r="B51" s="196"/>
      <c r="C51" s="301"/>
      <c r="D51" s="185"/>
      <c r="E51" s="187"/>
      <c r="F51" s="187"/>
      <c r="G51" s="187"/>
      <c r="H51" s="187"/>
      <c r="I51" s="187"/>
      <c r="J51" s="187"/>
      <c r="K51" s="178"/>
      <c r="L51" s="180"/>
      <c r="M51" s="180"/>
      <c r="N51" s="182"/>
      <c r="O51" s="313"/>
      <c r="P51" s="46"/>
      <c r="Q51" s="46"/>
      <c r="R51" s="46"/>
      <c r="S51" s="46"/>
      <c r="T51" s="46"/>
      <c r="U51" s="46"/>
      <c r="V51" s="52"/>
      <c r="W51" s="52"/>
    </row>
    <row r="52" spans="1:23" ht="60" customHeight="1">
      <c r="A52" s="46"/>
      <c r="B52" s="196"/>
      <c r="C52" s="301"/>
      <c r="D52" s="161" t="str">
        <f>IF(D50="","",VLOOKUP(D50,'BASE DONNEES ROULERS'!I20:J22,2,FALSE))</f>
        <v/>
      </c>
      <c r="E52" s="162" t="str">
        <f>IF(E50="","",VLOOKUP(E50,'BASE DONNEES ROULERS'!$A$6:$G$109,'BASE DONNEES ROULERS'!$H$2,FALSE))</f>
        <v/>
      </c>
      <c r="F52" s="162" t="str">
        <f>IF(F50="","",VLOOKUP(F50,'BASE DONNEES ROULERS'!$A$6:$G$109,'BASE DONNEES ROULERS'!$H$2,FALSE))</f>
        <v/>
      </c>
      <c r="G52" s="162" t="str">
        <f>IF(G50="","",VLOOKUP(G50,'BASE DONNEES ROULERS'!$A$6:$G$109,'BASE DONNEES ROULERS'!$H$2,FALSE))</f>
        <v/>
      </c>
      <c r="H52" s="162" t="str">
        <f>IF(H50="","",VLOOKUP(H50,'BASE DONNEES ROULERS'!$A$6:$G$109,'BASE DONNEES ROULERS'!$H$2,FALSE))</f>
        <v/>
      </c>
      <c r="I52" s="162" t="str">
        <f>IF(I50="","",VLOOKUP(I50,'BASE DONNEES ROULERS'!$A$6:$G$109,'BASE DONNEES ROULERS'!$H$2,FALSE))</f>
        <v/>
      </c>
      <c r="J52" s="162" t="str">
        <f>IF(J50="","",VLOOKUP(J50,'BASE DONNEES ROULERS'!$A$6:$G$109,'BASE DONNEES ROULERS'!$H$2,FALSE))</f>
        <v/>
      </c>
      <c r="K52" s="163" t="str">
        <f>IF(K50="","",VLOOKUP(K50,'BASE DONNEES ROULERS'!$I$7:$J$10,2,FALSE))</f>
        <v/>
      </c>
      <c r="L52" s="180"/>
      <c r="M52" s="180"/>
      <c r="N52" s="183"/>
      <c r="O52" s="313"/>
      <c r="P52" s="46"/>
      <c r="Q52" s="46"/>
      <c r="R52" s="46"/>
      <c r="S52" s="46"/>
      <c r="T52" s="46"/>
      <c r="U52" s="46"/>
      <c r="V52" s="52"/>
      <c r="W52" s="52"/>
    </row>
    <row r="53" spans="1:23" ht="60" customHeight="1">
      <c r="A53" s="46"/>
      <c r="B53" s="196"/>
      <c r="C53" s="301"/>
      <c r="D53" s="184"/>
      <c r="E53" s="186"/>
      <c r="F53" s="186"/>
      <c r="G53" s="186"/>
      <c r="H53" s="186"/>
      <c r="I53" s="186"/>
      <c r="J53" s="186"/>
      <c r="K53" s="188"/>
      <c r="L53" s="189"/>
      <c r="M53" s="189"/>
      <c r="N53" s="191"/>
      <c r="O53" s="313"/>
      <c r="P53" s="46"/>
      <c r="Q53" s="46"/>
      <c r="R53" s="46"/>
      <c r="S53" s="46"/>
      <c r="T53" s="46"/>
      <c r="U53" s="46"/>
      <c r="V53" s="52"/>
      <c r="W53" s="52"/>
    </row>
    <row r="54" spans="1:23" ht="60" customHeight="1">
      <c r="A54" s="46"/>
      <c r="B54" s="196"/>
      <c r="C54" s="301"/>
      <c r="D54" s="185"/>
      <c r="E54" s="187"/>
      <c r="F54" s="187"/>
      <c r="G54" s="187"/>
      <c r="H54" s="187"/>
      <c r="I54" s="187"/>
      <c r="J54" s="187"/>
      <c r="K54" s="178"/>
      <c r="L54" s="180"/>
      <c r="M54" s="180"/>
      <c r="N54" s="192"/>
      <c r="O54" s="313"/>
      <c r="P54" s="46"/>
      <c r="Q54" s="46"/>
      <c r="R54" s="46"/>
      <c r="S54" s="46"/>
      <c r="T54" s="46"/>
      <c r="U54" s="46"/>
      <c r="V54" s="52"/>
      <c r="W54" s="52"/>
    </row>
    <row r="55" spans="1:23" ht="60" customHeight="1" thickBot="1">
      <c r="A55" s="46"/>
      <c r="B55" s="198"/>
      <c r="C55" s="302"/>
      <c r="D55" s="69" t="str">
        <f>IF(D53="","",VLOOKUP(D53,'BASE DONNEES ROULERS'!I23:J25,2,FALSE))</f>
        <v/>
      </c>
      <c r="E55" s="162" t="str">
        <f>IF(E53="","",VLOOKUP(E53,'BASE DONNEES ROULERS'!$A$6:$G$109,'BASE DONNEES ROULERS'!$H$2,FALSE))</f>
        <v/>
      </c>
      <c r="F55" s="162" t="str">
        <f>IF(F53="","",VLOOKUP(F53,'BASE DONNEES ROULERS'!$A$6:$G$109,'BASE DONNEES ROULERS'!$H$2,FALSE))</f>
        <v/>
      </c>
      <c r="G55" s="162" t="str">
        <f>IF(G53="","",VLOOKUP(G53,'BASE DONNEES ROULERS'!$A$6:$G$109,'BASE DONNEES ROULERS'!$H$2,FALSE))</f>
        <v/>
      </c>
      <c r="H55" s="162" t="str">
        <f>IF(H53="","",VLOOKUP(H53,'BASE DONNEES ROULERS'!$A$6:$G$109,'BASE DONNEES ROULERS'!$H$2,FALSE))</f>
        <v/>
      </c>
      <c r="I55" s="162" t="str">
        <f>IF(I53="","",VLOOKUP(I53,'BASE DONNEES ROULERS'!$A$6:$G$109,'BASE DONNEES ROULERS'!$H$2,FALSE))</f>
        <v/>
      </c>
      <c r="J55" s="162" t="str">
        <f>IF(J53="","",VLOOKUP(J53,'BASE DONNEES ROULERS'!$A$6:$G$109,'BASE DONNEES ROULERS'!$H$2,FALSE))</f>
        <v/>
      </c>
      <c r="K55" s="111" t="str">
        <f>IF(K53="","",VLOOKUP(K53,'BASE DONNEES ROULERS'!$I$7:$J$10,2,FALSE))</f>
        <v/>
      </c>
      <c r="L55" s="190"/>
      <c r="M55" s="190"/>
      <c r="N55" s="193"/>
      <c r="O55" s="314"/>
      <c r="P55" s="46"/>
      <c r="Q55" s="46"/>
      <c r="R55" s="46"/>
      <c r="S55" s="46"/>
      <c r="T55" s="46"/>
      <c r="U55" s="46"/>
      <c r="V55" s="52"/>
      <c r="W55" s="52"/>
    </row>
    <row r="56" spans="1:23" ht="60" customHeight="1" thickTop="1">
      <c r="A56" s="46"/>
      <c r="B56" s="194">
        <v>3</v>
      </c>
      <c r="C56" s="300"/>
      <c r="D56" s="303"/>
      <c r="E56" s="299"/>
      <c r="F56" s="299"/>
      <c r="G56" s="299"/>
      <c r="H56" s="299"/>
      <c r="I56" s="299"/>
      <c r="J56" s="299"/>
      <c r="K56" s="177"/>
      <c r="L56" s="179"/>
      <c r="M56" s="179"/>
      <c r="N56" s="310"/>
      <c r="O56" s="312"/>
      <c r="P56" s="46"/>
      <c r="Q56" s="46"/>
      <c r="R56" s="46"/>
      <c r="S56" s="46"/>
      <c r="T56" s="46"/>
      <c r="U56" s="46"/>
      <c r="V56" s="52"/>
      <c r="W56" s="52"/>
    </row>
    <row r="57" spans="1:23" ht="60" customHeight="1">
      <c r="A57" s="46"/>
      <c r="B57" s="196"/>
      <c r="C57" s="301"/>
      <c r="D57" s="185"/>
      <c r="E57" s="187"/>
      <c r="F57" s="187"/>
      <c r="G57" s="187"/>
      <c r="H57" s="187"/>
      <c r="I57" s="187"/>
      <c r="J57" s="187"/>
      <c r="K57" s="178"/>
      <c r="L57" s="180"/>
      <c r="M57" s="180"/>
      <c r="N57" s="311"/>
      <c r="O57" s="313"/>
      <c r="P57" s="46"/>
      <c r="Q57" s="46"/>
      <c r="R57" s="46"/>
      <c r="S57" s="46"/>
      <c r="T57" s="46"/>
      <c r="U57" s="46"/>
      <c r="V57" s="46"/>
      <c r="W57" s="52"/>
    </row>
    <row r="58" spans="1:23" ht="60" customHeight="1">
      <c r="A58" s="46"/>
      <c r="B58" s="196"/>
      <c r="C58" s="301"/>
      <c r="D58" s="161" t="str">
        <f>IF(D56="","",VLOOKUP(D56,'BASE DONNEES ROULERS'!I26:J28,2,FALSE))</f>
        <v/>
      </c>
      <c r="E58" s="162" t="str">
        <f>IF(E56="","",VLOOKUP(E56,'BASE DONNEES ROULERS'!$A$6:$G$109,'BASE DONNEES ROULERS'!$H$2,FALSE))</f>
        <v/>
      </c>
      <c r="F58" s="162" t="str">
        <f>IF(F56="","",VLOOKUP(F56,'BASE DONNEES ROULERS'!$A$6:$G$109,'BASE DONNEES ROULERS'!$H$2,FALSE))</f>
        <v/>
      </c>
      <c r="G58" s="162" t="str">
        <f>IF(G56="","",VLOOKUP(G56,'BASE DONNEES ROULERS'!$A$6:$G$109,'BASE DONNEES ROULERS'!$H$2,FALSE))</f>
        <v/>
      </c>
      <c r="H58" s="162" t="str">
        <f>IF(H56="","",VLOOKUP(H56,'BASE DONNEES ROULERS'!$A$6:$G$109,'BASE DONNEES ROULERS'!$H$2,FALSE))</f>
        <v/>
      </c>
      <c r="I58" s="162" t="str">
        <f>IF(I56="","",VLOOKUP(I56,'BASE DONNEES ROULERS'!$A$6:$G$109,'BASE DONNEES ROULERS'!$H$2,FALSE))</f>
        <v/>
      </c>
      <c r="J58" s="162" t="str">
        <f>IF(J56="","",VLOOKUP(J56,'BASE DONNEES ROULERS'!$A$6:$G$109,'BASE DONNEES ROULERS'!$H$2,FALSE))</f>
        <v/>
      </c>
      <c r="K58" s="163" t="str">
        <f>IF(K56="","",VLOOKUP(K56,'BASE DONNEES ROULERS'!$I$7:$J$10,2,FALSE))</f>
        <v/>
      </c>
      <c r="L58" s="180"/>
      <c r="M58" s="180"/>
      <c r="N58" s="311"/>
      <c r="O58" s="313"/>
      <c r="P58" s="46"/>
      <c r="T58" s="46"/>
      <c r="U58" s="46"/>
      <c r="V58" s="46"/>
      <c r="W58" s="52"/>
    </row>
    <row r="59" spans="1:23" ht="60" customHeight="1">
      <c r="A59" s="46"/>
      <c r="B59" s="196"/>
      <c r="C59" s="301"/>
      <c r="D59" s="184"/>
      <c r="E59" s="186"/>
      <c r="F59" s="186"/>
      <c r="G59" s="186"/>
      <c r="H59" s="186"/>
      <c r="I59" s="186"/>
      <c r="J59" s="186"/>
      <c r="K59" s="188"/>
      <c r="L59" s="189"/>
      <c r="M59" s="189"/>
      <c r="N59" s="191"/>
      <c r="O59" s="313"/>
      <c r="P59" s="46"/>
      <c r="T59" s="46"/>
      <c r="U59" s="46"/>
      <c r="V59" s="46"/>
      <c r="W59" s="46"/>
    </row>
    <row r="60" spans="1:23" ht="60" customHeight="1">
      <c r="A60" s="46"/>
      <c r="B60" s="196"/>
      <c r="C60" s="301"/>
      <c r="D60" s="185"/>
      <c r="E60" s="187"/>
      <c r="F60" s="187"/>
      <c r="G60" s="187"/>
      <c r="H60" s="187"/>
      <c r="I60" s="187"/>
      <c r="J60" s="187"/>
      <c r="K60" s="178"/>
      <c r="L60" s="180"/>
      <c r="M60" s="180"/>
      <c r="N60" s="192"/>
      <c r="O60" s="313"/>
      <c r="Q60" s="46"/>
      <c r="R60" s="46"/>
      <c r="S60" s="46"/>
      <c r="T60" s="46"/>
      <c r="U60" s="46"/>
      <c r="V60" s="46"/>
      <c r="W60" s="46"/>
    </row>
    <row r="61" spans="1:23" ht="60" customHeight="1" thickBot="1">
      <c r="A61" s="46"/>
      <c r="B61" s="198"/>
      <c r="C61" s="302"/>
      <c r="D61" s="69" t="str">
        <f>IF(D59="","",VLOOKUP(D59,'BASE DONNEES ROULERS'!I29:J31,2,FALSE))</f>
        <v/>
      </c>
      <c r="E61" s="162" t="str">
        <f>IF(E59="","",VLOOKUP(E59,'BASE DONNEES ROULERS'!$A$6:$G$109,'BASE DONNEES ROULERS'!$H$2,FALSE))</f>
        <v/>
      </c>
      <c r="F61" s="162" t="str">
        <f>IF(F59="","",VLOOKUP(F59,'BASE DONNEES ROULERS'!$A$6:$G$109,'BASE DONNEES ROULERS'!$H$2,FALSE))</f>
        <v/>
      </c>
      <c r="G61" s="162" t="str">
        <f>IF(G59="","",VLOOKUP(G59,'BASE DONNEES ROULERS'!$A$6:$G$109,'BASE DONNEES ROULERS'!$H$2,FALSE))</f>
        <v/>
      </c>
      <c r="H61" s="162" t="str">
        <f>IF(H59="","",VLOOKUP(H59,'BASE DONNEES ROULERS'!$A$6:$G$109,'BASE DONNEES ROULERS'!$H$2,FALSE))</f>
        <v/>
      </c>
      <c r="I61" s="162" t="str">
        <f>IF(I59="","",VLOOKUP(I59,'BASE DONNEES ROULERS'!$A$6:$G$109,'BASE DONNEES ROULERS'!$H$2,FALSE))</f>
        <v/>
      </c>
      <c r="J61" s="162" t="str">
        <f>IF(J59="","",VLOOKUP(J59,'BASE DONNEES ROULERS'!$A$6:$G$109,'BASE DONNEES ROULERS'!$H$2,FALSE))</f>
        <v/>
      </c>
      <c r="K61" s="111" t="str">
        <f>IF(K59="","",VLOOKUP(K59,'BASE DONNEES ROULERS'!$I$7:$J$10,2,FALSE))</f>
        <v/>
      </c>
      <c r="L61" s="190"/>
      <c r="M61" s="190"/>
      <c r="N61" s="193"/>
      <c r="O61" s="314"/>
      <c r="Q61" s="46"/>
      <c r="R61" s="46"/>
      <c r="S61" s="46"/>
      <c r="T61" s="46"/>
      <c r="U61" s="46"/>
      <c r="V61" s="46"/>
      <c r="W61" s="46"/>
    </row>
    <row r="62" spans="1:23" ht="40.1" customHeight="1" thickTop="1" thickBot="1">
      <c r="A62" s="46"/>
      <c r="B62" s="339" t="s">
        <v>35</v>
      </c>
      <c r="C62" s="279"/>
      <c r="D62" s="279"/>
      <c r="E62" s="279"/>
      <c r="F62" s="279"/>
      <c r="G62" s="279"/>
      <c r="H62" s="279"/>
      <c r="I62" s="279"/>
      <c r="J62" s="279"/>
      <c r="K62" s="280"/>
      <c r="L62" s="284"/>
      <c r="M62" s="285"/>
      <c r="N62" s="285"/>
      <c r="O62" s="340"/>
      <c r="P62" s="46"/>
      <c r="Q62" s="46"/>
      <c r="R62" s="46"/>
      <c r="S62" s="46"/>
      <c r="T62" s="46"/>
      <c r="U62" s="46"/>
      <c r="V62" s="46"/>
      <c r="W62" s="46"/>
    </row>
    <row r="63" spans="1:23" ht="40.1" customHeight="1" thickBot="1">
      <c r="A63" s="46"/>
      <c r="B63" s="341" t="s">
        <v>36</v>
      </c>
      <c r="C63" s="231"/>
      <c r="D63" s="231"/>
      <c r="E63" s="231"/>
      <c r="F63" s="231"/>
      <c r="G63" s="231"/>
      <c r="H63" s="231"/>
      <c r="I63" s="342"/>
      <c r="J63" s="343" t="s">
        <v>152</v>
      </c>
      <c r="K63" s="344"/>
      <c r="L63" s="345" t="s">
        <v>37</v>
      </c>
      <c r="M63" s="346"/>
      <c r="N63" s="347" t="s">
        <v>38</v>
      </c>
      <c r="O63" s="348"/>
      <c r="P63" s="46"/>
      <c r="Q63" s="46"/>
      <c r="R63" s="46"/>
      <c r="S63" s="46"/>
      <c r="T63" s="46"/>
      <c r="U63" s="46"/>
      <c r="V63" s="46"/>
      <c r="W63" s="46"/>
    </row>
    <row r="64" spans="1:23" ht="40.1" customHeight="1" thickBot="1">
      <c r="A64" s="46"/>
      <c r="B64" s="339"/>
      <c r="C64" s="279"/>
      <c r="D64" s="279"/>
      <c r="E64" s="279"/>
      <c r="F64" s="279"/>
      <c r="G64" s="279"/>
      <c r="H64" s="279"/>
      <c r="I64" s="280"/>
      <c r="J64" s="349" t="s">
        <v>39</v>
      </c>
      <c r="K64" s="350"/>
      <c r="L64" s="304" t="s">
        <v>40</v>
      </c>
      <c r="M64" s="305"/>
      <c r="N64" s="306" t="s">
        <v>41</v>
      </c>
      <c r="O64" s="307"/>
      <c r="P64" s="46"/>
      <c r="Q64" s="46"/>
      <c r="R64" s="46"/>
      <c r="S64" s="46"/>
      <c r="T64" s="46"/>
      <c r="U64" s="46"/>
      <c r="V64" s="46"/>
      <c r="W64" s="46"/>
    </row>
    <row r="65" spans="1:23" ht="40.1" customHeight="1">
      <c r="A65" s="46"/>
      <c r="B65" s="315" t="s">
        <v>147</v>
      </c>
      <c r="C65" s="276"/>
      <c r="D65" s="276"/>
      <c r="E65" s="276"/>
      <c r="F65" s="276"/>
      <c r="G65" s="276"/>
      <c r="H65" s="276"/>
      <c r="I65" s="276"/>
      <c r="J65" s="276"/>
      <c r="K65" s="277"/>
      <c r="L65" s="281"/>
      <c r="M65" s="282"/>
      <c r="N65" s="282"/>
      <c r="O65" s="319"/>
      <c r="P65" s="46"/>
      <c r="Q65" s="46"/>
      <c r="R65" s="46"/>
      <c r="S65" s="46"/>
      <c r="T65" s="46"/>
      <c r="U65" s="46"/>
      <c r="V65" s="46"/>
      <c r="W65" s="46"/>
    </row>
    <row r="66" spans="1:23" ht="40.1" customHeight="1" thickBot="1">
      <c r="A66" s="46"/>
      <c r="B66" s="316"/>
      <c r="C66" s="317"/>
      <c r="D66" s="317"/>
      <c r="E66" s="317"/>
      <c r="F66" s="317"/>
      <c r="G66" s="317"/>
      <c r="H66" s="317"/>
      <c r="I66" s="317"/>
      <c r="J66" s="317"/>
      <c r="K66" s="318"/>
      <c r="L66" s="320"/>
      <c r="M66" s="321"/>
      <c r="N66" s="321"/>
      <c r="O66" s="322"/>
      <c r="P66" s="46"/>
      <c r="Q66" s="46"/>
      <c r="R66" s="46"/>
      <c r="S66" s="46"/>
      <c r="T66" s="46"/>
      <c r="U66" s="46"/>
      <c r="V66" s="46"/>
      <c r="W66" s="46"/>
    </row>
    <row r="67" spans="1:23" ht="19.95" customHeight="1" thickTop="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</row>
    <row r="68" spans="1:23" ht="19.95" customHeight="1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</row>
    <row r="69" spans="1:23" ht="19.95" customHeight="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</row>
    <row r="70" spans="1:23" ht="19.95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</row>
    <row r="71" spans="1:23" ht="19.9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</row>
    <row r="72" spans="1:23" ht="19.95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W72" s="46"/>
    </row>
    <row r="73" spans="1:23" ht="19.9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W73" s="46"/>
    </row>
  </sheetData>
  <sheetProtection algorithmName="SHA-512" hashValue="435Ale3m4D31d8gv8oHNeeDNf7+9LgVJKasxJHKrFb2RSZFSqYpFwsO0JjXfV95D1FEsNGdlVG6WT/eVwdG6Ug==" saltValue="TmOh4Xkb9/Gh9vtNjiVZSw==" spinCount="100000" sheet="1" selectLockedCells="1"/>
  <protectedRanges>
    <protectedRange algorithmName="SHA-512" hashValue="MaDQiIJqrqzCAQuJ6eNXz6mI0D1OBDzayvoebyw89lhm46pcW1rqHCXdqceUUoggQBvbxZ8uE2l3HfO2n/ZWvg==" saltValue="RUM7MdQG/ls+5zYDlu7kXQ==" spinCount="100000" sqref="G26:I26 V6:X6 B4:O6 G29:H29" name="Plage1"/>
  </protectedRanges>
  <mergeCells count="178">
    <mergeCell ref="F18:G18"/>
    <mergeCell ref="O44:O49"/>
    <mergeCell ref="O50:O55"/>
    <mergeCell ref="O56:O61"/>
    <mergeCell ref="B65:K66"/>
    <mergeCell ref="L65:O66"/>
    <mergeCell ref="M2:O2"/>
    <mergeCell ref="M20:O20"/>
    <mergeCell ref="M21:O21"/>
    <mergeCell ref="K30:K31"/>
    <mergeCell ref="K32:K33"/>
    <mergeCell ref="K34:K35"/>
    <mergeCell ref="K36:K37"/>
    <mergeCell ref="K38:K39"/>
    <mergeCell ref="K40:K41"/>
    <mergeCell ref="B42:O42"/>
    <mergeCell ref="B28:O28"/>
    <mergeCell ref="B62:K62"/>
    <mergeCell ref="L62:O62"/>
    <mergeCell ref="B63:I64"/>
    <mergeCell ref="J63:K63"/>
    <mergeCell ref="L63:M63"/>
    <mergeCell ref="N63:O63"/>
    <mergeCell ref="J64:K64"/>
    <mergeCell ref="L64:M64"/>
    <mergeCell ref="N64:O64"/>
    <mergeCell ref="F6:G6"/>
    <mergeCell ref="F7:G7"/>
    <mergeCell ref="B56:C61"/>
    <mergeCell ref="D59:D60"/>
    <mergeCell ref="E59:E60"/>
    <mergeCell ref="F59:F60"/>
    <mergeCell ref="G59:G60"/>
    <mergeCell ref="H59:H60"/>
    <mergeCell ref="I59:I60"/>
    <mergeCell ref="J59:J60"/>
    <mergeCell ref="K59:K60"/>
    <mergeCell ref="L59:L61"/>
    <mergeCell ref="M59:M61"/>
    <mergeCell ref="N59:N61"/>
    <mergeCell ref="N56:N58"/>
    <mergeCell ref="M56:M58"/>
    <mergeCell ref="D56:D57"/>
    <mergeCell ref="E56:E57"/>
    <mergeCell ref="F56:F57"/>
    <mergeCell ref="G56:G57"/>
    <mergeCell ref="H56:H57"/>
    <mergeCell ref="I56:I57"/>
    <mergeCell ref="J56:J57"/>
    <mergeCell ref="K56:K57"/>
    <mergeCell ref="B44:C49"/>
    <mergeCell ref="D44:D45"/>
    <mergeCell ref="E44:E45"/>
    <mergeCell ref="F44:F45"/>
    <mergeCell ref="G44:G45"/>
    <mergeCell ref="H44:H45"/>
    <mergeCell ref="I44:I45"/>
    <mergeCell ref="J44:J45"/>
    <mergeCell ref="E47:E48"/>
    <mergeCell ref="F47:F48"/>
    <mergeCell ref="G47:G48"/>
    <mergeCell ref="H47:H48"/>
    <mergeCell ref="I47:I48"/>
    <mergeCell ref="D47:D48"/>
    <mergeCell ref="B50:C55"/>
    <mergeCell ref="D50:D51"/>
    <mergeCell ref="E50:E51"/>
    <mergeCell ref="F50:F51"/>
    <mergeCell ref="G50:G51"/>
    <mergeCell ref="H50:H51"/>
    <mergeCell ref="I50:I51"/>
    <mergeCell ref="J50:J51"/>
    <mergeCell ref="B6:C6"/>
    <mergeCell ref="K19:O19"/>
    <mergeCell ref="B24:J25"/>
    <mergeCell ref="K24:O25"/>
    <mergeCell ref="N34:O37"/>
    <mergeCell ref="L36:L37"/>
    <mergeCell ref="M36:M37"/>
    <mergeCell ref="E37:F37"/>
    <mergeCell ref="L26:M26"/>
    <mergeCell ref="E34:F34"/>
    <mergeCell ref="E35:F35"/>
    <mergeCell ref="B27:O27"/>
    <mergeCell ref="B19:J19"/>
    <mergeCell ref="B20:G23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B2:C2"/>
    <mergeCell ref="B4:O4"/>
    <mergeCell ref="M15:N16"/>
    <mergeCell ref="B5:O5"/>
    <mergeCell ref="B7:C10"/>
    <mergeCell ref="B11:C14"/>
    <mergeCell ref="B15:C18"/>
    <mergeCell ref="O7:O10"/>
    <mergeCell ref="L7:L8"/>
    <mergeCell ref="L9:L10"/>
    <mergeCell ref="L11:L12"/>
    <mergeCell ref="L13:L14"/>
    <mergeCell ref="L15:L16"/>
    <mergeCell ref="L17:L18"/>
    <mergeCell ref="M13:N14"/>
    <mergeCell ref="O11:O14"/>
    <mergeCell ref="O15:O18"/>
    <mergeCell ref="H3:I3"/>
    <mergeCell ref="M7:N8"/>
    <mergeCell ref="M6:N6"/>
    <mergeCell ref="M9:N10"/>
    <mergeCell ref="M11:N12"/>
    <mergeCell ref="B3:D3"/>
    <mergeCell ref="D2:E2"/>
    <mergeCell ref="L56:L58"/>
    <mergeCell ref="J47:J48"/>
    <mergeCell ref="L47:L49"/>
    <mergeCell ref="K47:K48"/>
    <mergeCell ref="M47:M49"/>
    <mergeCell ref="E32:F32"/>
    <mergeCell ref="E36:F36"/>
    <mergeCell ref="E33:F33"/>
    <mergeCell ref="M17:N18"/>
    <mergeCell ref="K20:L20"/>
    <mergeCell ref="H20:J21"/>
    <mergeCell ref="H22:J23"/>
    <mergeCell ref="K21:L21"/>
    <mergeCell ref="E26:F26"/>
    <mergeCell ref="E31:F31"/>
    <mergeCell ref="E30:F30"/>
    <mergeCell ref="E29:F29"/>
    <mergeCell ref="N47:N49"/>
    <mergeCell ref="K44:K45"/>
    <mergeCell ref="L44:L46"/>
    <mergeCell ref="M44:M46"/>
    <mergeCell ref="N44:N46"/>
    <mergeCell ref="N29:O29"/>
    <mergeCell ref="L30:L31"/>
    <mergeCell ref="B38:C41"/>
    <mergeCell ref="E38:F38"/>
    <mergeCell ref="AE33:AE34"/>
    <mergeCell ref="B30:C33"/>
    <mergeCell ref="M30:M31"/>
    <mergeCell ref="N30:O33"/>
    <mergeCell ref="L32:L33"/>
    <mergeCell ref="M32:M33"/>
    <mergeCell ref="B34:C37"/>
    <mergeCell ref="L34:L35"/>
    <mergeCell ref="M34:M35"/>
    <mergeCell ref="L38:L39"/>
    <mergeCell ref="M38:M39"/>
    <mergeCell ref="N38:O41"/>
    <mergeCell ref="E39:F39"/>
    <mergeCell ref="E40:F40"/>
    <mergeCell ref="L40:L41"/>
    <mergeCell ref="M40:M41"/>
    <mergeCell ref="E41:F41"/>
    <mergeCell ref="K50:K51"/>
    <mergeCell ref="L50:L52"/>
    <mergeCell ref="M50:M52"/>
    <mergeCell ref="N50:N52"/>
    <mergeCell ref="D53:D54"/>
    <mergeCell ref="E53:E54"/>
    <mergeCell ref="F53:F54"/>
    <mergeCell ref="G53:G54"/>
    <mergeCell ref="H53:H54"/>
    <mergeCell ref="I53:I54"/>
    <mergeCell ref="J53:J54"/>
    <mergeCell ref="K53:K54"/>
    <mergeCell ref="L53:L55"/>
    <mergeCell ref="M53:M55"/>
    <mergeCell ref="N53:N55"/>
  </mergeCells>
  <conditionalFormatting sqref="H31:J31 H33:J33 H35:J35 H37:J37 H39:J39 H41:J41">
    <cfRule type="expression" dxfId="2" priority="1">
      <formula>$AE$7=1</formula>
    </cfRule>
  </conditionalFormatting>
  <dataValidations count="5">
    <dataValidation type="list" allowBlank="1" showInputMessage="1" showErrorMessage="1" sqref="D7 D15 D13 D9 D11 D17" xr:uid="{00000000-0002-0000-0000-000000000000}">
      <formula1>"V,H"</formula1>
    </dataValidation>
    <dataValidation type="list" allowBlank="1" showInputMessage="1" showErrorMessage="1" sqref="K59 K44 K56 K47 K50 K53" xr:uid="{00000000-0002-0000-0000-000002000000}">
      <formula1>"CAT A,CAT B,CAT C,CAT D "</formula1>
    </dataValidation>
    <dataValidation type="list" allowBlank="1" showInputMessage="1" showErrorMessage="1" sqref="I36 I38 I40 I30 I32 I34" xr:uid="{288677E4-08A5-4D01-9FB4-E0F2B552A9F4}">
      <formula1>"GRAND ECART"</formula1>
    </dataValidation>
    <dataValidation type="list" allowBlank="1" showInputMessage="1" showErrorMessage="1" sqref="H36 H38 H40 H30 H32 H34" xr:uid="{69B17E3B-38D5-45A7-9A39-318875C251CB}">
      <formula1>"TOUR AU SOL"</formula1>
    </dataValidation>
    <dataValidation type="list" allowBlank="1" showInputMessage="1" showErrorMessage="1" sqref="J32 J34 J36 J38 J30 J40" xr:uid="{00000000-0002-0000-0000-000009000000}">
      <formula1>"DEVELOPPEMENT"</formula1>
    </dataValidation>
  </dataValidations>
  <printOptions horizontalCentered="1" verticalCentered="1"/>
  <pageMargins left="3.937007874015748E-2" right="3.937007874015748E-2" top="0.15748031496062992" bottom="0.15748031496062992" header="0" footer="0"/>
  <pageSetup paperSize="9" scale="21" fitToWidth="0" orientation="portrait" horizontalDpi="360" verticalDpi="360" r:id="rId1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B000000}">
          <x14:formula1>
            <xm:f>'BASE DONNEES ROULERS'!$I$7:$I$10</xm:f>
          </x14:formula1>
          <xm:sqref>G30 G40 G38 G36 G34 G32</xm:sqref>
        </x14:dataValidation>
        <x14:dataValidation type="list" allowBlank="1" showInputMessage="1" showErrorMessage="1" xr:uid="{00000000-0002-0000-0000-00000D000000}">
          <x14:formula1>
            <xm:f>'BASE DONNEES LANCERS'!$I$5:$I$8</xm:f>
          </x14:formula1>
          <xm:sqref>K7 K17 K11 K9 K15 K13</xm:sqref>
        </x14:dataValidation>
        <x14:dataValidation type="list" allowBlank="1" showInputMessage="1" showErrorMessage="1" xr:uid="{00000000-0002-0000-0000-00000E000000}">
          <x14:formula1>
            <xm:f>'BASE DONNEES LANCERS'!$I$11:$I$20</xm:f>
          </x14:formula1>
          <xm:sqref>E7 E17 E11 E9 E15 E13</xm:sqref>
        </x14:dataValidation>
        <x14:dataValidation type="list" allowBlank="1" showInputMessage="1" showErrorMessage="1" xr:uid="{00000000-0002-0000-0000-00000F000000}">
          <x14:formula1>
            <xm:f>Catégories!$B$4:$B$21</xm:f>
          </x14:formula1>
          <xm:sqref>D2:E2</xm:sqref>
        </x14:dataValidation>
        <x14:dataValidation type="list" allowBlank="1" showInputMessage="1" showErrorMessage="1" xr:uid="{BD3A7123-4640-4F36-B6DB-70EF34D371E9}">
          <x14:formula1>
            <xm:f>'BASE DONNEES LANCERS'!$A$6:$A$58</xm:f>
          </x14:formula1>
          <xm:sqref>F7 F15 F9 F11 F13 F17</xm:sqref>
        </x14:dataValidation>
        <x14:dataValidation type="list" allowBlank="1" showInputMessage="1" showErrorMessage="1" xr:uid="{F70A31B9-C75E-4B03-8875-C15DCBD856B0}">
          <x14:formula1>
            <xm:f>'BASE DONNEES ROULERS'!$A$5:$A$109</xm:f>
          </x14:formula1>
          <xm:sqref>E59:J60 E30:F30 E32:F32 E34:F34 E36:F36 E38:F38 E44:J45 E47:J48 E50:J51 E53:J54 E56:J57 E40:F40</xm:sqref>
        </x14:dataValidation>
        <x14:dataValidation type="list" allowBlank="1" showInputMessage="1" showErrorMessage="1" xr:uid="{00000000-0002-0000-0000-000012000000}">
          <x14:formula1>
            <xm:f>'BASE DONNEES ROULERS'!$I$14:$I$16</xm:f>
          </x14:formula1>
          <xm:sqref>D59:D60 D30 D34 D36 D38 D40 D32 D44:D45 D53:D54 D56:D57 D47:D48 D50:D51</xm:sqref>
        </x14:dataValidation>
        <x14:dataValidation type="list" allowBlank="1" showInputMessage="1" showErrorMessage="1" xr:uid="{90CEF60F-13C6-48F2-87B3-B1BF4E2AE313}">
          <x14:formula1>
            <xm:f>'BASE DONNEES LANCERS'!$I$23:$I$31</xm:f>
          </x14:formula1>
          <xm:sqref>H7:J7 H9:J9 H11:J11 H13:J13 H15:J15 H17:J17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showGridLines="0" zoomScaleNormal="100" workbookViewId="0">
      <selection activeCell="J18" sqref="J18"/>
    </sheetView>
  </sheetViews>
  <sheetFormatPr baseColWidth="10" defaultColWidth="16.3046875" defaultRowHeight="19.95" customHeight="1"/>
  <cols>
    <col min="1" max="1" width="28.4609375" style="5" customWidth="1"/>
    <col min="2" max="8" width="8.69140625" style="5" customWidth="1"/>
    <col min="9" max="9" width="40.07421875" style="5" customWidth="1"/>
    <col min="10" max="10" width="46.69140625" style="5" customWidth="1"/>
    <col min="11" max="11" width="18" style="5" customWidth="1"/>
    <col min="12" max="12" width="16.3046875" style="5" customWidth="1"/>
    <col min="13" max="16384" width="16.3046875" style="5"/>
  </cols>
  <sheetData>
    <row r="1" spans="1:11" ht="19.95" customHeight="1">
      <c r="A1" s="6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9.95" customHeight="1">
      <c r="A2" s="8" t="s">
        <v>0</v>
      </c>
      <c r="B2" s="129" t="str">
        <f>'FAP EQUIPE'!I2</f>
        <v/>
      </c>
      <c r="C2" s="9" t="s">
        <v>42</v>
      </c>
      <c r="D2" s="3"/>
      <c r="E2" s="359" t="s">
        <v>145</v>
      </c>
      <c r="F2" s="359"/>
      <c r="G2" s="359"/>
      <c r="H2" s="25" t="str">
        <f>IF(B2="","",VLOOKUP(B2,Catégories!C3:D20,2,FALSE))</f>
        <v/>
      </c>
      <c r="I2" s="3"/>
      <c r="J2" s="3"/>
      <c r="K2" s="3"/>
    </row>
    <row r="3" spans="1:11" ht="19.95" customHeight="1">
      <c r="A3" s="10"/>
      <c r="B3" s="11"/>
      <c r="C3" s="11"/>
      <c r="D3" s="11"/>
      <c r="E3" s="11"/>
      <c r="F3" s="11"/>
      <c r="G3" s="11"/>
      <c r="H3" s="3"/>
      <c r="I3" s="3"/>
      <c r="J3" s="3"/>
      <c r="K3" s="3"/>
    </row>
    <row r="4" spans="1:11" ht="20.9" customHeight="1">
      <c r="A4" s="115"/>
      <c r="B4" s="116" t="s">
        <v>198</v>
      </c>
      <c r="C4" s="116" t="s">
        <v>199</v>
      </c>
      <c r="D4" s="116" t="s">
        <v>200</v>
      </c>
      <c r="E4" s="116" t="s">
        <v>201</v>
      </c>
      <c r="F4" s="116" t="s">
        <v>202</v>
      </c>
      <c r="G4" s="116" t="s">
        <v>203</v>
      </c>
      <c r="H4" s="148"/>
      <c r="I4" s="357" t="s">
        <v>44</v>
      </c>
      <c r="J4" s="358"/>
    </row>
    <row r="5" spans="1:11" ht="20.9" customHeight="1">
      <c r="A5" s="130"/>
      <c r="B5" s="351" t="s">
        <v>204</v>
      </c>
      <c r="C5" s="352"/>
      <c r="D5" s="352"/>
      <c r="E5" s="352"/>
      <c r="F5" s="352"/>
      <c r="G5" s="360"/>
      <c r="H5" s="13"/>
      <c r="I5" s="4" t="s">
        <v>45</v>
      </c>
      <c r="J5" s="14">
        <v>1</v>
      </c>
    </row>
    <row r="6" spans="1:11" ht="20.7" customHeight="1">
      <c r="A6" s="117" t="s">
        <v>205</v>
      </c>
      <c r="B6" s="117">
        <v>10</v>
      </c>
      <c r="C6" s="131">
        <v>9</v>
      </c>
      <c r="D6" s="132" t="s">
        <v>285</v>
      </c>
      <c r="E6" s="132" t="s">
        <v>285</v>
      </c>
      <c r="F6" s="132" t="s">
        <v>285</v>
      </c>
      <c r="G6" s="132" t="s">
        <v>285</v>
      </c>
      <c r="H6" s="13"/>
      <c r="I6" s="4" t="s">
        <v>47</v>
      </c>
      <c r="J6" s="14">
        <v>2</v>
      </c>
    </row>
    <row r="7" spans="1:11" ht="20.7" customHeight="1">
      <c r="A7" s="118" t="s">
        <v>206</v>
      </c>
      <c r="B7" s="118">
        <v>10</v>
      </c>
      <c r="C7" s="133">
        <v>9</v>
      </c>
      <c r="D7" s="133">
        <v>7</v>
      </c>
      <c r="E7" s="132" t="s">
        <v>285</v>
      </c>
      <c r="F7" s="132" t="s">
        <v>285</v>
      </c>
      <c r="G7" s="132" t="s">
        <v>285</v>
      </c>
      <c r="H7" s="13"/>
      <c r="I7" s="4" t="s">
        <v>48</v>
      </c>
      <c r="J7" s="14">
        <v>3</v>
      </c>
    </row>
    <row r="8" spans="1:11" ht="20.7" customHeight="1">
      <c r="A8" s="118" t="s">
        <v>207</v>
      </c>
      <c r="B8" s="118">
        <v>10</v>
      </c>
      <c r="C8" s="133">
        <v>9</v>
      </c>
      <c r="D8" s="133">
        <v>7</v>
      </c>
      <c r="E8" s="132" t="s">
        <v>285</v>
      </c>
      <c r="F8" s="132" t="s">
        <v>285</v>
      </c>
      <c r="G8" s="132" t="s">
        <v>285</v>
      </c>
      <c r="H8" s="13"/>
      <c r="I8" s="4" t="s">
        <v>49</v>
      </c>
      <c r="J8" s="14">
        <v>4</v>
      </c>
    </row>
    <row r="9" spans="1:11" ht="20.7" customHeight="1">
      <c r="A9" s="117" t="s">
        <v>46</v>
      </c>
      <c r="B9" s="117">
        <v>9</v>
      </c>
      <c r="C9" s="131">
        <v>8</v>
      </c>
      <c r="D9" s="131">
        <v>6</v>
      </c>
      <c r="E9" s="132" t="s">
        <v>285</v>
      </c>
      <c r="F9" s="132" t="s">
        <v>285</v>
      </c>
      <c r="G9" s="132" t="s">
        <v>285</v>
      </c>
      <c r="H9" s="12"/>
      <c r="I9" s="15"/>
      <c r="J9" s="15"/>
    </row>
    <row r="10" spans="1:11" ht="20.7" customHeight="1">
      <c r="A10" s="134" t="s">
        <v>208</v>
      </c>
      <c r="B10" s="117">
        <v>9</v>
      </c>
      <c r="C10" s="131">
        <v>8</v>
      </c>
      <c r="D10" s="132" t="s">
        <v>285</v>
      </c>
      <c r="E10" s="132" t="s">
        <v>285</v>
      </c>
      <c r="F10" s="132" t="s">
        <v>285</v>
      </c>
      <c r="G10" s="132" t="s">
        <v>285</v>
      </c>
      <c r="H10" s="13"/>
      <c r="I10" s="355" t="s">
        <v>51</v>
      </c>
      <c r="J10" s="356"/>
    </row>
    <row r="11" spans="1:11" ht="20.7" customHeight="1">
      <c r="A11" s="117" t="s">
        <v>209</v>
      </c>
      <c r="B11" s="117">
        <v>8</v>
      </c>
      <c r="C11" s="131">
        <v>7</v>
      </c>
      <c r="D11" s="132" t="s">
        <v>285</v>
      </c>
      <c r="E11" s="132" t="s">
        <v>285</v>
      </c>
      <c r="F11" s="132" t="s">
        <v>285</v>
      </c>
      <c r="G11" s="132" t="s">
        <v>285</v>
      </c>
      <c r="H11" s="13"/>
      <c r="I11" s="16" t="s">
        <v>53</v>
      </c>
      <c r="J11" s="17">
        <v>1</v>
      </c>
    </row>
    <row r="12" spans="1:11" ht="20.7" customHeight="1">
      <c r="A12" s="117" t="s">
        <v>50</v>
      </c>
      <c r="B12" s="117">
        <v>8</v>
      </c>
      <c r="C12" s="131">
        <v>7</v>
      </c>
      <c r="D12" s="132" t="s">
        <v>285</v>
      </c>
      <c r="E12" s="132" t="s">
        <v>285</v>
      </c>
      <c r="F12" s="132" t="s">
        <v>285</v>
      </c>
      <c r="G12" s="132" t="s">
        <v>285</v>
      </c>
      <c r="H12" s="13"/>
      <c r="I12" s="16" t="s">
        <v>149</v>
      </c>
      <c r="J12" s="17">
        <v>1</v>
      </c>
    </row>
    <row r="13" spans="1:11" ht="20.7" customHeight="1">
      <c r="A13" s="117" t="s">
        <v>52</v>
      </c>
      <c r="B13" s="117">
        <v>7</v>
      </c>
      <c r="C13" s="131">
        <v>6</v>
      </c>
      <c r="D13" s="132" t="s">
        <v>285</v>
      </c>
      <c r="E13" s="132" t="s">
        <v>285</v>
      </c>
      <c r="F13" s="132" t="s">
        <v>285</v>
      </c>
      <c r="G13" s="132" t="s">
        <v>285</v>
      </c>
      <c r="H13" s="13"/>
      <c r="I13" s="16" t="s">
        <v>55</v>
      </c>
      <c r="J13" s="17">
        <v>2</v>
      </c>
    </row>
    <row r="14" spans="1:11" ht="20.7" customHeight="1">
      <c r="A14" s="117" t="s">
        <v>210</v>
      </c>
      <c r="B14" s="117">
        <v>6</v>
      </c>
      <c r="C14" s="131">
        <v>5</v>
      </c>
      <c r="D14" s="132" t="s">
        <v>285</v>
      </c>
      <c r="E14" s="132" t="s">
        <v>285</v>
      </c>
      <c r="F14" s="132" t="s">
        <v>285</v>
      </c>
      <c r="G14" s="132" t="s">
        <v>285</v>
      </c>
      <c r="H14" s="18"/>
      <c r="I14" s="16" t="s">
        <v>57</v>
      </c>
      <c r="J14" s="17">
        <v>2</v>
      </c>
    </row>
    <row r="15" spans="1:11" ht="20.7" customHeight="1">
      <c r="A15" s="117" t="s">
        <v>54</v>
      </c>
      <c r="B15" s="117">
        <v>6</v>
      </c>
      <c r="C15" s="132" t="s">
        <v>285</v>
      </c>
      <c r="D15" s="132" t="s">
        <v>285</v>
      </c>
      <c r="E15" s="132" t="s">
        <v>285</v>
      </c>
      <c r="F15" s="132" t="s">
        <v>285</v>
      </c>
      <c r="G15" s="132" t="s">
        <v>285</v>
      </c>
      <c r="H15" s="18"/>
      <c r="I15" s="16" t="s">
        <v>58</v>
      </c>
      <c r="J15" s="17">
        <v>3</v>
      </c>
    </row>
    <row r="16" spans="1:11" ht="20.7" customHeight="1">
      <c r="A16" s="130"/>
      <c r="B16" s="351" t="s">
        <v>211</v>
      </c>
      <c r="C16" s="352"/>
      <c r="D16" s="352"/>
      <c r="E16" s="352"/>
      <c r="F16" s="352"/>
      <c r="G16" s="360"/>
      <c r="H16" s="13"/>
      <c r="I16" s="16" t="s">
        <v>60</v>
      </c>
      <c r="J16" s="17">
        <v>3</v>
      </c>
    </row>
    <row r="17" spans="1:11" ht="20.7" customHeight="1">
      <c r="A17" s="135" t="s">
        <v>212</v>
      </c>
      <c r="B17" s="132" t="s">
        <v>285</v>
      </c>
      <c r="C17" s="132" t="s">
        <v>285</v>
      </c>
      <c r="D17" s="132" t="s">
        <v>285</v>
      </c>
      <c r="E17" s="132" t="s">
        <v>285</v>
      </c>
      <c r="F17" s="132" t="s">
        <v>285</v>
      </c>
      <c r="G17" s="133">
        <v>9</v>
      </c>
      <c r="H17" s="13"/>
      <c r="I17" s="4" t="s">
        <v>62</v>
      </c>
      <c r="J17" s="17">
        <v>3</v>
      </c>
    </row>
    <row r="18" spans="1:11" ht="20.7" customHeight="1">
      <c r="A18" s="135" t="s">
        <v>56</v>
      </c>
      <c r="B18" s="132" t="s">
        <v>285</v>
      </c>
      <c r="C18" s="132" t="s">
        <v>285</v>
      </c>
      <c r="D18" s="132" t="s">
        <v>285</v>
      </c>
      <c r="E18" s="132" t="s">
        <v>285</v>
      </c>
      <c r="F18" s="136">
        <v>8</v>
      </c>
      <c r="G18" s="136">
        <v>7</v>
      </c>
      <c r="H18" s="13"/>
      <c r="I18" s="16" t="s">
        <v>142</v>
      </c>
      <c r="J18" s="17">
        <f>IF(H2&gt;6,1.5,2)</f>
        <v>1.5</v>
      </c>
    </row>
    <row r="19" spans="1:11" ht="20.7" customHeight="1">
      <c r="A19" s="135" t="s">
        <v>213</v>
      </c>
      <c r="B19" s="132" t="s">
        <v>285</v>
      </c>
      <c r="C19" s="132" t="s">
        <v>285</v>
      </c>
      <c r="D19" s="132" t="s">
        <v>285</v>
      </c>
      <c r="E19" s="131">
        <v>9</v>
      </c>
      <c r="F19" s="131">
        <v>8</v>
      </c>
      <c r="G19" s="131">
        <v>7</v>
      </c>
      <c r="H19" s="13"/>
      <c r="I19" s="16" t="s">
        <v>143</v>
      </c>
      <c r="J19" s="17">
        <v>3</v>
      </c>
    </row>
    <row r="20" spans="1:11" ht="20.7" customHeight="1">
      <c r="A20" s="135" t="s">
        <v>59</v>
      </c>
      <c r="B20" s="132" t="s">
        <v>285</v>
      </c>
      <c r="C20" s="132" t="s">
        <v>285</v>
      </c>
      <c r="D20" s="132" t="s">
        <v>285</v>
      </c>
      <c r="E20" s="131">
        <v>9</v>
      </c>
      <c r="F20" s="131">
        <v>8</v>
      </c>
      <c r="G20" s="131">
        <v>7</v>
      </c>
      <c r="H20" s="13"/>
      <c r="I20" s="4" t="s">
        <v>65</v>
      </c>
      <c r="J20" s="16" t="s">
        <v>66</v>
      </c>
    </row>
    <row r="21" spans="1:11" ht="20.7" customHeight="1">
      <c r="A21" s="137" t="s">
        <v>61</v>
      </c>
      <c r="B21" s="132" t="s">
        <v>285</v>
      </c>
      <c r="C21" s="132" t="s">
        <v>285</v>
      </c>
      <c r="D21" s="132" t="s">
        <v>285</v>
      </c>
      <c r="E21" s="132" t="s">
        <v>285</v>
      </c>
      <c r="F21" s="132" t="s">
        <v>285</v>
      </c>
      <c r="G21" s="132" t="s">
        <v>285</v>
      </c>
      <c r="H21" s="12"/>
      <c r="I21" s="84"/>
      <c r="J21" s="20"/>
      <c r="K21" s="24"/>
    </row>
    <row r="22" spans="1:11" ht="20.7" customHeight="1">
      <c r="A22" s="135" t="s">
        <v>63</v>
      </c>
      <c r="B22" s="132" t="s">
        <v>285</v>
      </c>
      <c r="C22" s="132" t="s">
        <v>285</v>
      </c>
      <c r="D22" s="138">
        <v>9</v>
      </c>
      <c r="E22" s="131">
        <v>8</v>
      </c>
      <c r="F22" s="131">
        <v>7</v>
      </c>
      <c r="G22" s="131">
        <v>5</v>
      </c>
      <c r="H22" s="13"/>
      <c r="I22" s="354" t="s">
        <v>288</v>
      </c>
      <c r="J22" s="354"/>
    </row>
    <row r="23" spans="1:11" ht="20.7" customHeight="1">
      <c r="A23" s="135" t="s">
        <v>64</v>
      </c>
      <c r="B23" s="117">
        <v>10</v>
      </c>
      <c r="C23" s="131">
        <v>9</v>
      </c>
      <c r="D23" s="139">
        <v>6</v>
      </c>
      <c r="E23" s="132" t="s">
        <v>285</v>
      </c>
      <c r="F23" s="132" t="s">
        <v>285</v>
      </c>
      <c r="G23" s="132" t="s">
        <v>285</v>
      </c>
      <c r="H23" s="13"/>
      <c r="I23" s="142" t="s">
        <v>289</v>
      </c>
      <c r="J23" s="138">
        <v>1</v>
      </c>
    </row>
    <row r="24" spans="1:11" ht="20.7" customHeight="1">
      <c r="A24" s="135" t="s">
        <v>214</v>
      </c>
      <c r="B24" s="132" t="s">
        <v>285</v>
      </c>
      <c r="C24" s="140">
        <v>10</v>
      </c>
      <c r="D24" s="140">
        <v>9</v>
      </c>
      <c r="E24" s="140">
        <v>8</v>
      </c>
      <c r="F24" s="140">
        <v>7</v>
      </c>
      <c r="G24" s="140">
        <v>5</v>
      </c>
      <c r="H24" s="12"/>
      <c r="I24" s="142" t="s">
        <v>71</v>
      </c>
      <c r="J24" s="138">
        <v>1</v>
      </c>
    </row>
    <row r="25" spans="1:11" ht="20.7" customHeight="1">
      <c r="A25" s="130"/>
      <c r="B25" s="351" t="s">
        <v>215</v>
      </c>
      <c r="C25" s="352"/>
      <c r="D25" s="352"/>
      <c r="E25" s="352"/>
      <c r="F25" s="352"/>
      <c r="G25" s="360"/>
      <c r="H25" s="12"/>
      <c r="I25" s="142" t="s">
        <v>73</v>
      </c>
      <c r="J25" s="138">
        <v>1</v>
      </c>
    </row>
    <row r="26" spans="1:11" ht="20.7" customHeight="1">
      <c r="A26" s="117" t="s">
        <v>216</v>
      </c>
      <c r="B26" s="132" t="s">
        <v>285</v>
      </c>
      <c r="C26" s="132" t="s">
        <v>285</v>
      </c>
      <c r="D26" s="132" t="s">
        <v>285</v>
      </c>
      <c r="E26" s="132" t="s">
        <v>285</v>
      </c>
      <c r="F26" s="132" t="s">
        <v>285</v>
      </c>
      <c r="G26" s="140">
        <v>8</v>
      </c>
      <c r="H26" s="13"/>
      <c r="I26" s="142" t="s">
        <v>290</v>
      </c>
      <c r="J26" s="138">
        <v>1</v>
      </c>
    </row>
    <row r="27" spans="1:11" ht="20.7" customHeight="1">
      <c r="A27" s="117" t="s">
        <v>217</v>
      </c>
      <c r="B27" s="132" t="s">
        <v>285</v>
      </c>
      <c r="C27" s="132" t="s">
        <v>285</v>
      </c>
      <c r="D27" s="132" t="s">
        <v>285</v>
      </c>
      <c r="E27" s="132" t="s">
        <v>285</v>
      </c>
      <c r="F27" s="140">
        <v>8</v>
      </c>
      <c r="G27" s="140">
        <v>7</v>
      </c>
      <c r="H27" s="13"/>
      <c r="I27" s="142" t="s">
        <v>291</v>
      </c>
      <c r="J27" s="138">
        <v>1</v>
      </c>
    </row>
    <row r="28" spans="1:11" ht="20.7" customHeight="1">
      <c r="A28" s="117" t="s">
        <v>218</v>
      </c>
      <c r="B28" s="132" t="s">
        <v>285</v>
      </c>
      <c r="C28" s="132" t="s">
        <v>285</v>
      </c>
      <c r="D28" s="132" t="s">
        <v>285</v>
      </c>
      <c r="E28" s="131">
        <v>9</v>
      </c>
      <c r="F28" s="140">
        <v>8</v>
      </c>
      <c r="G28" s="140">
        <v>7</v>
      </c>
      <c r="H28" s="18"/>
      <c r="I28" s="164" t="s">
        <v>292</v>
      </c>
      <c r="J28" s="138">
        <v>1</v>
      </c>
    </row>
    <row r="29" spans="1:11" ht="20.7" customHeight="1">
      <c r="A29" s="117" t="s">
        <v>219</v>
      </c>
      <c r="B29" s="132" t="s">
        <v>285</v>
      </c>
      <c r="C29" s="132" t="s">
        <v>285</v>
      </c>
      <c r="D29" s="140">
        <v>9</v>
      </c>
      <c r="E29" s="140">
        <v>8</v>
      </c>
      <c r="F29" s="140">
        <v>7</v>
      </c>
      <c r="G29" s="140">
        <v>6</v>
      </c>
      <c r="H29" s="18"/>
      <c r="I29" s="142" t="s">
        <v>293</v>
      </c>
      <c r="J29" s="138">
        <v>1</v>
      </c>
    </row>
    <row r="30" spans="1:11" ht="20.7" customHeight="1">
      <c r="A30" s="117" t="s">
        <v>220</v>
      </c>
      <c r="B30" s="132" t="s">
        <v>285</v>
      </c>
      <c r="C30" s="132" t="s">
        <v>285</v>
      </c>
      <c r="D30" s="131">
        <v>8</v>
      </c>
      <c r="E30" s="131">
        <v>7</v>
      </c>
      <c r="F30" s="131">
        <v>6</v>
      </c>
      <c r="G30" s="141"/>
      <c r="H30" s="13"/>
      <c r="I30" s="142" t="s">
        <v>294</v>
      </c>
      <c r="J30" s="138">
        <v>2</v>
      </c>
    </row>
    <row r="31" spans="1:11" ht="20.7" customHeight="1">
      <c r="A31" s="117" t="s">
        <v>67</v>
      </c>
      <c r="B31" s="142">
        <v>10</v>
      </c>
      <c r="C31" s="131">
        <v>8</v>
      </c>
      <c r="D31" s="131">
        <v>7</v>
      </c>
      <c r="E31" s="131">
        <v>6</v>
      </c>
      <c r="F31" s="141"/>
      <c r="G31" s="141"/>
      <c r="H31" s="21"/>
      <c r="I31" s="165" t="s">
        <v>295</v>
      </c>
      <c r="J31" s="138">
        <v>1</v>
      </c>
    </row>
    <row r="32" spans="1:11" ht="20.7" customHeight="1">
      <c r="A32" s="130"/>
      <c r="B32" s="351" t="s">
        <v>221</v>
      </c>
      <c r="C32" s="352"/>
      <c r="D32" s="352"/>
      <c r="E32" s="352"/>
      <c r="F32" s="352"/>
      <c r="G32" s="360"/>
      <c r="H32" s="21"/>
      <c r="I32" s="22"/>
      <c r="J32" s="22"/>
    </row>
    <row r="33" spans="1:10" ht="20.7" customHeight="1">
      <c r="A33" s="117" t="s">
        <v>68</v>
      </c>
      <c r="B33" s="132" t="s">
        <v>285</v>
      </c>
      <c r="C33" s="132" t="s">
        <v>285</v>
      </c>
      <c r="D33" s="132" t="s">
        <v>285</v>
      </c>
      <c r="E33" s="132" t="s">
        <v>285</v>
      </c>
      <c r="F33" s="132" t="s">
        <v>285</v>
      </c>
      <c r="G33" s="133">
        <v>10</v>
      </c>
      <c r="H33" s="21"/>
      <c r="I33" s="23"/>
      <c r="J33" s="23"/>
    </row>
    <row r="34" spans="1:10" ht="20.7" customHeight="1">
      <c r="A34" s="117" t="s">
        <v>69</v>
      </c>
      <c r="B34" s="132" t="s">
        <v>285</v>
      </c>
      <c r="C34" s="132" t="s">
        <v>285</v>
      </c>
      <c r="D34" s="132" t="s">
        <v>285</v>
      </c>
      <c r="E34" s="132" t="s">
        <v>285</v>
      </c>
      <c r="F34" s="133">
        <v>9</v>
      </c>
      <c r="G34" s="131">
        <v>8</v>
      </c>
      <c r="H34" s="21"/>
      <c r="I34" s="23"/>
      <c r="J34" s="23"/>
    </row>
    <row r="35" spans="1:10" ht="20.7" customHeight="1">
      <c r="A35" s="117" t="s">
        <v>70</v>
      </c>
      <c r="B35" s="132" t="s">
        <v>285</v>
      </c>
      <c r="C35" s="132" t="s">
        <v>285</v>
      </c>
      <c r="D35" s="139">
        <v>9</v>
      </c>
      <c r="E35" s="131">
        <v>8</v>
      </c>
      <c r="F35" s="131">
        <v>7</v>
      </c>
      <c r="G35" s="131">
        <v>6</v>
      </c>
      <c r="H35" s="21"/>
      <c r="I35" s="23"/>
      <c r="J35" s="23"/>
    </row>
    <row r="36" spans="1:10" ht="20.7" customHeight="1">
      <c r="A36" s="117" t="s">
        <v>72</v>
      </c>
      <c r="B36" s="132" t="s">
        <v>285</v>
      </c>
      <c r="C36" s="131">
        <v>10</v>
      </c>
      <c r="D36" s="139">
        <v>8</v>
      </c>
      <c r="E36" s="131">
        <v>7</v>
      </c>
      <c r="F36" s="138">
        <v>6</v>
      </c>
      <c r="G36" s="132" t="s">
        <v>285</v>
      </c>
      <c r="H36" s="21"/>
      <c r="I36" s="23"/>
      <c r="J36" s="23"/>
    </row>
    <row r="37" spans="1:10" ht="20.7" customHeight="1">
      <c r="A37" s="130"/>
      <c r="B37" s="351" t="s">
        <v>222</v>
      </c>
      <c r="C37" s="352"/>
      <c r="D37" s="352"/>
      <c r="E37" s="352"/>
      <c r="F37" s="352"/>
      <c r="G37" s="360"/>
      <c r="H37" s="21"/>
      <c r="I37" s="23"/>
      <c r="J37" s="23"/>
    </row>
    <row r="38" spans="1:10" ht="20.7" customHeight="1">
      <c r="A38" s="115" t="s">
        <v>223</v>
      </c>
      <c r="B38" s="132" t="s">
        <v>285</v>
      </c>
      <c r="C38" s="132" t="s">
        <v>285</v>
      </c>
      <c r="D38" s="132" t="s">
        <v>285</v>
      </c>
      <c r="E38" s="132" t="s">
        <v>285</v>
      </c>
      <c r="F38" s="132" t="s">
        <v>285</v>
      </c>
      <c r="G38" s="133">
        <v>10</v>
      </c>
      <c r="H38" s="21"/>
      <c r="I38" s="23"/>
      <c r="J38" s="23"/>
    </row>
    <row r="39" spans="1:10" ht="20.7" customHeight="1">
      <c r="A39" s="115" t="s">
        <v>224</v>
      </c>
      <c r="B39" s="132" t="s">
        <v>285</v>
      </c>
      <c r="C39" s="132" t="s">
        <v>285</v>
      </c>
      <c r="D39" s="132" t="s">
        <v>285</v>
      </c>
      <c r="E39" s="132" t="s">
        <v>285</v>
      </c>
      <c r="F39" s="132" t="s">
        <v>285</v>
      </c>
      <c r="G39" s="133">
        <v>10</v>
      </c>
      <c r="H39" s="21"/>
      <c r="I39" s="23"/>
      <c r="J39" s="23"/>
    </row>
    <row r="40" spans="1:10" ht="20.7" customHeight="1">
      <c r="A40" s="117" t="s">
        <v>225</v>
      </c>
      <c r="B40" s="132" t="s">
        <v>285</v>
      </c>
      <c r="C40" s="132" t="s">
        <v>285</v>
      </c>
      <c r="D40" s="132" t="s">
        <v>285</v>
      </c>
      <c r="E40" s="132" t="s">
        <v>285</v>
      </c>
      <c r="F40" s="132" t="s">
        <v>285</v>
      </c>
      <c r="G40" s="133">
        <v>10</v>
      </c>
      <c r="H40" s="12"/>
      <c r="I40" s="23"/>
      <c r="J40" s="23"/>
    </row>
    <row r="41" spans="1:10" ht="20.7" customHeight="1">
      <c r="A41" s="117" t="s">
        <v>226</v>
      </c>
      <c r="B41" s="132" t="s">
        <v>285</v>
      </c>
      <c r="C41" s="132" t="s">
        <v>285</v>
      </c>
      <c r="D41" s="132" t="s">
        <v>285</v>
      </c>
      <c r="E41" s="132" t="s">
        <v>285</v>
      </c>
      <c r="F41" s="132" t="s">
        <v>285</v>
      </c>
      <c r="G41" s="133">
        <v>10</v>
      </c>
      <c r="H41" s="12"/>
      <c r="I41" s="23"/>
      <c r="J41" s="23"/>
    </row>
    <row r="42" spans="1:10" ht="20.7" customHeight="1">
      <c r="A42" s="117" t="s">
        <v>227</v>
      </c>
      <c r="B42" s="132" t="s">
        <v>285</v>
      </c>
      <c r="C42" s="132" t="s">
        <v>285</v>
      </c>
      <c r="D42" s="132" t="s">
        <v>285</v>
      </c>
      <c r="E42" s="132" t="s">
        <v>285</v>
      </c>
      <c r="F42" s="132" t="s">
        <v>285</v>
      </c>
      <c r="G42" s="133">
        <v>10</v>
      </c>
      <c r="H42" s="12"/>
      <c r="I42" s="3"/>
      <c r="J42" s="3"/>
    </row>
    <row r="43" spans="1:10" ht="20.7" customHeight="1">
      <c r="A43" s="118" t="s">
        <v>228</v>
      </c>
      <c r="B43" s="132" t="s">
        <v>285</v>
      </c>
      <c r="C43" s="132" t="s">
        <v>285</v>
      </c>
      <c r="D43" s="132" t="s">
        <v>285</v>
      </c>
      <c r="E43" s="132" t="s">
        <v>285</v>
      </c>
      <c r="F43" s="132" t="s">
        <v>285</v>
      </c>
      <c r="G43" s="133">
        <v>10</v>
      </c>
      <c r="H43" s="12"/>
      <c r="I43" s="3"/>
      <c r="J43" s="3"/>
    </row>
    <row r="44" spans="1:10" ht="20.7" customHeight="1">
      <c r="A44" s="118" t="s">
        <v>230</v>
      </c>
      <c r="B44" s="132" t="s">
        <v>285</v>
      </c>
      <c r="C44" s="132" t="s">
        <v>285</v>
      </c>
      <c r="D44" s="132" t="s">
        <v>285</v>
      </c>
      <c r="E44" s="132" t="s">
        <v>285</v>
      </c>
      <c r="F44" s="133">
        <v>10</v>
      </c>
      <c r="G44" s="133">
        <v>9</v>
      </c>
      <c r="H44" s="12"/>
      <c r="I44" s="3"/>
      <c r="J44" s="3"/>
    </row>
    <row r="45" spans="1:10" ht="20.7" customHeight="1">
      <c r="A45" s="118" t="s">
        <v>229</v>
      </c>
      <c r="B45" s="132" t="s">
        <v>285</v>
      </c>
      <c r="C45" s="132" t="s">
        <v>285</v>
      </c>
      <c r="D45" s="132" t="s">
        <v>285</v>
      </c>
      <c r="E45" s="132" t="s">
        <v>285</v>
      </c>
      <c r="F45" s="133">
        <v>10</v>
      </c>
      <c r="G45" s="133">
        <v>9</v>
      </c>
      <c r="H45" s="12"/>
    </row>
    <row r="46" spans="1:10" ht="20.7" customHeight="1">
      <c r="A46" s="117" t="s">
        <v>284</v>
      </c>
      <c r="B46" s="132" t="s">
        <v>285</v>
      </c>
      <c r="C46" s="132" t="s">
        <v>285</v>
      </c>
      <c r="D46" s="132" t="s">
        <v>285</v>
      </c>
      <c r="E46" s="132" t="s">
        <v>285</v>
      </c>
      <c r="F46" s="133">
        <v>10</v>
      </c>
      <c r="G46" s="133">
        <v>9</v>
      </c>
      <c r="H46" s="12"/>
    </row>
    <row r="47" spans="1:10" ht="20.7" customHeight="1">
      <c r="A47" s="117" t="s">
        <v>231</v>
      </c>
      <c r="B47" s="132" t="s">
        <v>285</v>
      </c>
      <c r="C47" s="132" t="s">
        <v>285</v>
      </c>
      <c r="D47" s="132" t="s">
        <v>285</v>
      </c>
      <c r="E47" s="133">
        <v>10</v>
      </c>
      <c r="F47" s="133">
        <v>9</v>
      </c>
      <c r="G47" s="133">
        <v>8</v>
      </c>
      <c r="H47" s="12"/>
    </row>
    <row r="48" spans="1:10" ht="20.7" customHeight="1">
      <c r="A48" s="117" t="s">
        <v>74</v>
      </c>
      <c r="B48" s="132" t="s">
        <v>285</v>
      </c>
      <c r="C48" s="132" t="s">
        <v>285</v>
      </c>
      <c r="D48" s="133">
        <v>10</v>
      </c>
      <c r="E48" s="133">
        <v>9</v>
      </c>
      <c r="F48" s="133">
        <v>8</v>
      </c>
      <c r="G48" s="133">
        <v>7</v>
      </c>
      <c r="H48" s="143"/>
    </row>
    <row r="49" spans="1:8" ht="19.95" customHeight="1">
      <c r="A49" s="130"/>
      <c r="B49" s="351" t="s">
        <v>232</v>
      </c>
      <c r="C49" s="352"/>
      <c r="D49" s="352"/>
      <c r="E49" s="352"/>
      <c r="F49" s="352"/>
      <c r="G49" s="353"/>
      <c r="H49" s="146"/>
    </row>
    <row r="50" spans="1:8" ht="19.95" customHeight="1">
      <c r="A50" s="119" t="s">
        <v>233</v>
      </c>
      <c r="B50" s="132" t="s">
        <v>285</v>
      </c>
      <c r="C50" s="132" t="s">
        <v>285</v>
      </c>
      <c r="D50" s="132" t="s">
        <v>285</v>
      </c>
      <c r="E50" s="132" t="s">
        <v>285</v>
      </c>
      <c r="F50" s="132" t="s">
        <v>285</v>
      </c>
      <c r="G50" s="133">
        <v>10</v>
      </c>
    </row>
    <row r="51" spans="1:8" ht="19.95" customHeight="1">
      <c r="A51" s="118" t="s">
        <v>75</v>
      </c>
      <c r="B51" s="132" t="s">
        <v>285</v>
      </c>
      <c r="C51" s="132" t="s">
        <v>285</v>
      </c>
      <c r="D51" s="132" t="s">
        <v>285</v>
      </c>
      <c r="E51" s="132" t="s">
        <v>285</v>
      </c>
      <c r="F51" s="132" t="s">
        <v>285</v>
      </c>
      <c r="G51" s="133">
        <v>10</v>
      </c>
    </row>
    <row r="52" spans="1:8" ht="19.95" customHeight="1">
      <c r="A52" s="118" t="s">
        <v>234</v>
      </c>
      <c r="B52" s="132" t="s">
        <v>285</v>
      </c>
      <c r="C52" s="132" t="s">
        <v>285</v>
      </c>
      <c r="D52" s="132" t="s">
        <v>285</v>
      </c>
      <c r="E52" s="132" t="s">
        <v>285</v>
      </c>
      <c r="F52" s="132" t="s">
        <v>285</v>
      </c>
      <c r="G52" s="133">
        <v>10</v>
      </c>
    </row>
    <row r="53" spans="1:8" ht="19.95" customHeight="1">
      <c r="A53" s="118" t="s">
        <v>235</v>
      </c>
      <c r="B53" s="132" t="s">
        <v>285</v>
      </c>
      <c r="C53" s="132" t="s">
        <v>285</v>
      </c>
      <c r="D53" s="132" t="s">
        <v>285</v>
      </c>
      <c r="E53" s="132" t="s">
        <v>285</v>
      </c>
      <c r="F53" s="132" t="s">
        <v>285</v>
      </c>
      <c r="G53" s="133">
        <v>10</v>
      </c>
    </row>
    <row r="54" spans="1:8" ht="19.95" customHeight="1">
      <c r="A54" s="118" t="s">
        <v>236</v>
      </c>
      <c r="B54" s="132" t="s">
        <v>285</v>
      </c>
      <c r="C54" s="132" t="s">
        <v>285</v>
      </c>
      <c r="D54" s="132" t="s">
        <v>285</v>
      </c>
      <c r="E54" s="132" t="s">
        <v>285</v>
      </c>
      <c r="F54" s="132" t="s">
        <v>285</v>
      </c>
      <c r="G54" s="133">
        <v>10</v>
      </c>
    </row>
    <row r="55" spans="1:8" ht="19.95" customHeight="1">
      <c r="A55" s="118" t="s">
        <v>237</v>
      </c>
      <c r="B55" s="132" t="s">
        <v>285</v>
      </c>
      <c r="C55" s="132" t="s">
        <v>285</v>
      </c>
      <c r="D55" s="132" t="s">
        <v>285</v>
      </c>
      <c r="E55" s="132" t="s">
        <v>285</v>
      </c>
      <c r="F55" s="133">
        <v>10</v>
      </c>
      <c r="G55" s="133">
        <v>9</v>
      </c>
    </row>
    <row r="56" spans="1:8" ht="19.95" customHeight="1">
      <c r="A56" s="118" t="s">
        <v>238</v>
      </c>
      <c r="B56" s="132" t="s">
        <v>285</v>
      </c>
      <c r="C56" s="132" t="s">
        <v>285</v>
      </c>
      <c r="D56" s="132" t="s">
        <v>285</v>
      </c>
      <c r="E56" s="132" t="s">
        <v>285</v>
      </c>
      <c r="F56" s="133">
        <v>10</v>
      </c>
      <c r="G56" s="133">
        <v>9</v>
      </c>
    </row>
    <row r="57" spans="1:8" ht="19.95" customHeight="1">
      <c r="A57" s="118" t="s">
        <v>239</v>
      </c>
      <c r="B57" s="132" t="s">
        <v>285</v>
      </c>
      <c r="C57" s="132" t="s">
        <v>285</v>
      </c>
      <c r="D57" s="132" t="s">
        <v>285</v>
      </c>
      <c r="E57" s="133">
        <v>10</v>
      </c>
      <c r="F57" s="133">
        <v>9</v>
      </c>
      <c r="G57" s="133">
        <v>8</v>
      </c>
    </row>
    <row r="58" spans="1:8" ht="19.95" customHeight="1">
      <c r="A58" s="118" t="s">
        <v>240</v>
      </c>
      <c r="B58" s="132" t="s">
        <v>285</v>
      </c>
      <c r="C58" s="132" t="s">
        <v>285</v>
      </c>
      <c r="D58" s="131">
        <v>10</v>
      </c>
      <c r="E58" s="131">
        <v>9</v>
      </c>
      <c r="F58" s="133">
        <v>8</v>
      </c>
      <c r="G58" s="133">
        <v>7</v>
      </c>
    </row>
  </sheetData>
  <sheetProtection algorithmName="SHA-512" hashValue="EAvlHQbNA8zY4MHpHGUyNDcUJBNe8XKle9UxPfiYa/1HHug5AznVk7lg6N11QU2rsS3pTWl/Jr7INe8NoQvT+Q==" saltValue="e0HaszBkWCiAkPA33jcB+A==" spinCount="100000" sheet="1" objects="1" scenarios="1"/>
  <mergeCells count="10">
    <mergeCell ref="B49:G49"/>
    <mergeCell ref="I22:J22"/>
    <mergeCell ref="I10:J10"/>
    <mergeCell ref="I4:J4"/>
    <mergeCell ref="E2:G2"/>
    <mergeCell ref="B5:G5"/>
    <mergeCell ref="B16:G16"/>
    <mergeCell ref="B32:G32"/>
    <mergeCell ref="B25:G25"/>
    <mergeCell ref="B37:G37"/>
  </mergeCells>
  <pageMargins left="1" right="1" top="1" bottom="1" header="0.25" footer="0.25"/>
  <pageSetup scale="44" orientation="portrait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9"/>
  <sheetViews>
    <sheetView showGridLines="0" zoomScale="90" workbookViewId="0">
      <selection activeCell="M18" sqref="M18"/>
    </sheetView>
  </sheetViews>
  <sheetFormatPr baseColWidth="10" defaultColWidth="16.3046875" defaultRowHeight="19.95" customHeight="1"/>
  <cols>
    <col min="1" max="1" width="32.3046875" style="5" customWidth="1"/>
    <col min="2" max="8" width="8.69140625" style="5" customWidth="1"/>
    <col min="9" max="9" width="17.07421875" style="5" customWidth="1"/>
    <col min="10" max="12" width="8.69140625" style="5" customWidth="1"/>
    <col min="13" max="13" width="7.3046875" style="5" customWidth="1"/>
    <col min="14" max="14" width="38.3046875" style="5" customWidth="1"/>
    <col min="15" max="15" width="18" style="5" customWidth="1"/>
    <col min="16" max="16" width="16.3046875" style="5" customWidth="1"/>
    <col min="17" max="16384" width="16.3046875" style="5"/>
  </cols>
  <sheetData>
    <row r="1" spans="1:15" ht="14.9" customHeight="1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"/>
    </row>
    <row r="2" spans="1:15" ht="19.95" customHeight="1">
      <c r="A2" s="8" t="s">
        <v>0</v>
      </c>
      <c r="B2" s="129" t="str">
        <f>'FAP EQUIPE'!I2</f>
        <v/>
      </c>
      <c r="C2" s="9" t="s">
        <v>42</v>
      </c>
      <c r="D2" s="3"/>
      <c r="E2" s="364" t="s">
        <v>145</v>
      </c>
      <c r="F2" s="364"/>
      <c r="G2" s="364"/>
      <c r="H2" s="85" t="str">
        <f>IF(B2="","",VLOOKUP(B2,Catégories!C3:D20,2,FALSE))</f>
        <v/>
      </c>
      <c r="I2" s="3"/>
      <c r="J2" s="33" t="s">
        <v>150</v>
      </c>
      <c r="K2" s="33">
        <v>12</v>
      </c>
      <c r="L2" s="3"/>
      <c r="M2" s="3"/>
      <c r="N2" s="3"/>
      <c r="O2" s="2"/>
    </row>
    <row r="3" spans="1:15" ht="14.9" customHeight="1">
      <c r="A3" s="8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</row>
    <row r="4" spans="1:15" ht="14.9" customHeight="1">
      <c r="A4" s="115"/>
      <c r="B4" s="116" t="s">
        <v>198</v>
      </c>
      <c r="C4" s="116" t="s">
        <v>199</v>
      </c>
      <c r="D4" s="116" t="s">
        <v>200</v>
      </c>
      <c r="E4" s="116" t="s">
        <v>201</v>
      </c>
      <c r="F4" s="116" t="s">
        <v>202</v>
      </c>
      <c r="G4" s="116" t="s">
        <v>203</v>
      </c>
      <c r="H4" s="144"/>
      <c r="I4" s="3"/>
      <c r="J4" s="3"/>
      <c r="K4" s="3"/>
      <c r="L4" s="3"/>
      <c r="M4" s="3"/>
      <c r="N4" s="3"/>
      <c r="O4" s="3"/>
    </row>
    <row r="5" spans="1:15" ht="20.9" customHeight="1">
      <c r="A5" s="149"/>
      <c r="B5" s="361" t="s">
        <v>241</v>
      </c>
      <c r="C5" s="362"/>
      <c r="D5" s="362"/>
      <c r="E5" s="362"/>
      <c r="F5" s="362"/>
      <c r="G5" s="363"/>
      <c r="H5" s="143"/>
      <c r="I5" s="365"/>
      <c r="J5" s="366"/>
      <c r="K5" s="24"/>
    </row>
    <row r="6" spans="1:15" ht="20.9" customHeight="1">
      <c r="A6" s="119" t="s">
        <v>76</v>
      </c>
      <c r="B6" s="132" t="s">
        <v>285</v>
      </c>
      <c r="C6" s="132" t="s">
        <v>285</v>
      </c>
      <c r="D6" s="132" t="s">
        <v>285</v>
      </c>
      <c r="E6" s="132" t="s">
        <v>285</v>
      </c>
      <c r="F6" s="132" t="s">
        <v>285</v>
      </c>
      <c r="G6" s="120">
        <v>10</v>
      </c>
      <c r="H6" s="31"/>
      <c r="I6" s="355" t="s">
        <v>44</v>
      </c>
      <c r="J6" s="356"/>
    </row>
    <row r="7" spans="1:15" ht="20.9" customHeight="1">
      <c r="A7" s="119" t="s">
        <v>148</v>
      </c>
      <c r="B7" s="132" t="s">
        <v>285</v>
      </c>
      <c r="C7" s="132" t="s">
        <v>285</v>
      </c>
      <c r="D7" s="132" t="s">
        <v>285</v>
      </c>
      <c r="E7" s="132" t="s">
        <v>285</v>
      </c>
      <c r="F7" s="132" t="s">
        <v>285</v>
      </c>
      <c r="G7" s="120">
        <v>9</v>
      </c>
      <c r="H7" s="31"/>
      <c r="I7" s="4" t="s">
        <v>77</v>
      </c>
      <c r="J7" s="14">
        <v>0.5</v>
      </c>
    </row>
    <row r="8" spans="1:15" ht="20.9" customHeight="1">
      <c r="A8" s="119" t="s">
        <v>78</v>
      </c>
      <c r="B8" s="132" t="s">
        <v>285</v>
      </c>
      <c r="C8" s="132" t="s">
        <v>285</v>
      </c>
      <c r="D8" s="132" t="s">
        <v>285</v>
      </c>
      <c r="E8" s="132" t="s">
        <v>285</v>
      </c>
      <c r="F8" s="132" t="s">
        <v>285</v>
      </c>
      <c r="G8" s="120">
        <v>9</v>
      </c>
      <c r="H8" s="31"/>
      <c r="I8" s="4" t="s">
        <v>79</v>
      </c>
      <c r="J8" s="14">
        <v>1</v>
      </c>
    </row>
    <row r="9" spans="1:15" ht="20.7" customHeight="1">
      <c r="A9" s="119" t="s">
        <v>242</v>
      </c>
      <c r="B9" s="132" t="s">
        <v>285</v>
      </c>
      <c r="C9" s="132" t="s">
        <v>285</v>
      </c>
      <c r="D9" s="132" t="s">
        <v>285</v>
      </c>
      <c r="E9" s="132" t="s">
        <v>285</v>
      </c>
      <c r="F9" s="132" t="s">
        <v>285</v>
      </c>
      <c r="G9" s="120">
        <v>8</v>
      </c>
      <c r="H9" s="31"/>
      <c r="I9" s="4" t="s">
        <v>81</v>
      </c>
      <c r="J9" s="14">
        <v>1.5</v>
      </c>
    </row>
    <row r="10" spans="1:15" ht="20.7" customHeight="1">
      <c r="A10" s="119" t="s">
        <v>80</v>
      </c>
      <c r="B10" s="132" t="s">
        <v>285</v>
      </c>
      <c r="C10" s="132" t="s">
        <v>285</v>
      </c>
      <c r="D10" s="132" t="s">
        <v>285</v>
      </c>
      <c r="E10" s="132" t="s">
        <v>285</v>
      </c>
      <c r="F10" s="121">
        <v>9</v>
      </c>
      <c r="G10" s="121">
        <v>7</v>
      </c>
      <c r="H10" s="31"/>
      <c r="I10" s="4" t="s">
        <v>83</v>
      </c>
      <c r="J10" s="14">
        <v>2</v>
      </c>
    </row>
    <row r="11" spans="1:15" ht="20.7" customHeight="1">
      <c r="A11" s="119" t="s">
        <v>82</v>
      </c>
      <c r="B11" s="132" t="s">
        <v>285</v>
      </c>
      <c r="C11" s="132" t="s">
        <v>285</v>
      </c>
      <c r="D11" s="132" t="s">
        <v>285</v>
      </c>
      <c r="E11" s="122">
        <v>9</v>
      </c>
      <c r="F11" s="123">
        <v>8</v>
      </c>
      <c r="G11" s="121">
        <v>6</v>
      </c>
      <c r="H11" s="23"/>
      <c r="I11" s="19"/>
      <c r="J11" s="27"/>
    </row>
    <row r="12" spans="1:15" ht="20.7" customHeight="1">
      <c r="A12" s="124" t="s">
        <v>84</v>
      </c>
      <c r="B12" s="132" t="s">
        <v>285</v>
      </c>
      <c r="C12" s="132" t="s">
        <v>285</v>
      </c>
      <c r="D12" s="132" t="s">
        <v>285</v>
      </c>
      <c r="E12" s="120">
        <v>8</v>
      </c>
      <c r="F12" s="121">
        <v>7</v>
      </c>
      <c r="G12" s="121">
        <v>5</v>
      </c>
      <c r="H12" s="23"/>
      <c r="I12" s="26"/>
      <c r="J12" s="26"/>
    </row>
    <row r="13" spans="1:15" ht="20.7" customHeight="1">
      <c r="A13" s="124" t="s">
        <v>85</v>
      </c>
      <c r="B13" s="132" t="s">
        <v>285</v>
      </c>
      <c r="C13" s="132" t="s">
        <v>285</v>
      </c>
      <c r="D13" s="122">
        <v>8</v>
      </c>
      <c r="E13" s="123">
        <v>7</v>
      </c>
      <c r="F13" s="123">
        <v>6</v>
      </c>
      <c r="G13" s="123">
        <v>4</v>
      </c>
      <c r="H13" s="23"/>
      <c r="I13" s="367" t="s">
        <v>286</v>
      </c>
      <c r="J13" s="367"/>
      <c r="K13" s="24"/>
    </row>
    <row r="14" spans="1:15" ht="20.7" customHeight="1">
      <c r="A14" s="124" t="s">
        <v>86</v>
      </c>
      <c r="B14" s="124">
        <v>10</v>
      </c>
      <c r="C14" s="121">
        <v>9</v>
      </c>
      <c r="D14" s="121">
        <v>7</v>
      </c>
      <c r="E14" s="121">
        <v>6</v>
      </c>
      <c r="F14" s="132" t="s">
        <v>285</v>
      </c>
      <c r="G14" s="132" t="s">
        <v>285</v>
      </c>
      <c r="H14" s="23"/>
      <c r="I14" s="150" t="s">
        <v>172</v>
      </c>
      <c r="J14" s="151">
        <v>1</v>
      </c>
    </row>
    <row r="15" spans="1:15" ht="20.7" customHeight="1">
      <c r="A15" s="149"/>
      <c r="B15" s="361" t="s">
        <v>243</v>
      </c>
      <c r="C15" s="362"/>
      <c r="D15" s="362"/>
      <c r="E15" s="362"/>
      <c r="F15" s="362"/>
      <c r="G15" s="363"/>
      <c r="H15" s="31"/>
      <c r="I15" s="150" t="s">
        <v>287</v>
      </c>
      <c r="J15" s="152">
        <v>2</v>
      </c>
    </row>
    <row r="16" spans="1:15" ht="20.7" customHeight="1">
      <c r="A16" s="119" t="s">
        <v>244</v>
      </c>
      <c r="B16" s="132" t="s">
        <v>285</v>
      </c>
      <c r="C16" s="132" t="s">
        <v>285</v>
      </c>
      <c r="D16" s="132" t="s">
        <v>285</v>
      </c>
      <c r="E16" s="132" t="s">
        <v>285</v>
      </c>
      <c r="F16" s="132" t="s">
        <v>285</v>
      </c>
      <c r="G16" s="120">
        <v>10</v>
      </c>
      <c r="H16" s="31"/>
      <c r="I16" s="150" t="s">
        <v>168</v>
      </c>
      <c r="J16" s="152">
        <v>3</v>
      </c>
    </row>
    <row r="17" spans="1:10" ht="20.7" customHeight="1">
      <c r="A17" s="119" t="s">
        <v>87</v>
      </c>
      <c r="B17" s="132" t="s">
        <v>285</v>
      </c>
      <c r="C17" s="132" t="s">
        <v>285</v>
      </c>
      <c r="D17" s="132" t="s">
        <v>285</v>
      </c>
      <c r="E17" s="132" t="s">
        <v>285</v>
      </c>
      <c r="F17" s="132" t="s">
        <v>285</v>
      </c>
      <c r="G17" s="120">
        <v>10</v>
      </c>
      <c r="H17" s="143"/>
      <c r="I17" s="23"/>
      <c r="J17" s="145"/>
    </row>
    <row r="18" spans="1:10" ht="20.7" customHeight="1">
      <c r="A18" s="119" t="s">
        <v>89</v>
      </c>
      <c r="B18" s="132" t="s">
        <v>285</v>
      </c>
      <c r="C18" s="132" t="s">
        <v>285</v>
      </c>
      <c r="D18" s="132" t="s">
        <v>285</v>
      </c>
      <c r="E18" s="132" t="s">
        <v>285</v>
      </c>
      <c r="F18" s="132" t="s">
        <v>285</v>
      </c>
      <c r="G18" s="120">
        <v>10</v>
      </c>
      <c r="H18" s="23"/>
      <c r="I18" s="23"/>
      <c r="J18" s="23"/>
    </row>
    <row r="19" spans="1:10" ht="20.7" customHeight="1">
      <c r="A19" s="119" t="s">
        <v>90</v>
      </c>
      <c r="B19" s="132" t="s">
        <v>285</v>
      </c>
      <c r="C19" s="132" t="s">
        <v>285</v>
      </c>
      <c r="D19" s="132" t="s">
        <v>285</v>
      </c>
      <c r="E19" s="132" t="s">
        <v>285</v>
      </c>
      <c r="F19" s="132" t="s">
        <v>285</v>
      </c>
      <c r="G19" s="120">
        <v>10</v>
      </c>
      <c r="H19" s="22"/>
      <c r="I19" s="23"/>
      <c r="J19" s="23"/>
    </row>
    <row r="20" spans="1:10" ht="20.7" customHeight="1">
      <c r="A20" s="119" t="s">
        <v>91</v>
      </c>
      <c r="B20" s="132" t="s">
        <v>285</v>
      </c>
      <c r="C20" s="132" t="s">
        <v>285</v>
      </c>
      <c r="D20" s="132" t="s">
        <v>285</v>
      </c>
      <c r="E20" s="132" t="s">
        <v>285</v>
      </c>
      <c r="F20" s="132" t="s">
        <v>285</v>
      </c>
      <c r="G20" s="121">
        <v>8</v>
      </c>
      <c r="H20" s="22"/>
      <c r="I20" s="23"/>
      <c r="J20" s="23"/>
    </row>
    <row r="21" spans="1:10" ht="20.7" customHeight="1">
      <c r="A21" s="119" t="s">
        <v>245</v>
      </c>
      <c r="B21" s="132" t="s">
        <v>285</v>
      </c>
      <c r="C21" s="132" t="s">
        <v>285</v>
      </c>
      <c r="D21" s="132" t="s">
        <v>285</v>
      </c>
      <c r="E21" s="132" t="s">
        <v>285</v>
      </c>
      <c r="F21" s="132" t="s">
        <v>285</v>
      </c>
      <c r="G21" s="123">
        <v>8</v>
      </c>
      <c r="H21" s="22"/>
      <c r="I21" s="23"/>
      <c r="J21" s="23"/>
    </row>
    <row r="22" spans="1:10" ht="20.7" customHeight="1">
      <c r="A22" s="119" t="s">
        <v>167</v>
      </c>
      <c r="B22" s="132" t="s">
        <v>285</v>
      </c>
      <c r="C22" s="132" t="s">
        <v>285</v>
      </c>
      <c r="D22" s="132" t="s">
        <v>285</v>
      </c>
      <c r="E22" s="132" t="s">
        <v>285</v>
      </c>
      <c r="F22" s="132" t="s">
        <v>285</v>
      </c>
      <c r="G22" s="123">
        <v>8</v>
      </c>
      <c r="H22" s="22"/>
      <c r="I22" s="23"/>
      <c r="J22" s="23"/>
    </row>
    <row r="23" spans="1:10" ht="20.7" customHeight="1">
      <c r="A23" s="119" t="s">
        <v>92</v>
      </c>
      <c r="B23" s="132" t="s">
        <v>285</v>
      </c>
      <c r="C23" s="132" t="s">
        <v>285</v>
      </c>
      <c r="D23" s="132" t="s">
        <v>285</v>
      </c>
      <c r="E23" s="132" t="s">
        <v>285</v>
      </c>
      <c r="F23" s="121">
        <v>9</v>
      </c>
      <c r="G23" s="121">
        <v>7</v>
      </c>
      <c r="H23" s="23"/>
      <c r="I23" s="23"/>
      <c r="J23" s="23"/>
    </row>
    <row r="24" spans="1:10" ht="20.7" customHeight="1">
      <c r="A24" s="119" t="s">
        <v>246</v>
      </c>
      <c r="B24" s="132" t="s">
        <v>285</v>
      </c>
      <c r="C24" s="132" t="s">
        <v>285</v>
      </c>
      <c r="D24" s="132" t="s">
        <v>285</v>
      </c>
      <c r="E24" s="121">
        <v>9</v>
      </c>
      <c r="F24" s="121">
        <v>7</v>
      </c>
      <c r="G24" s="121">
        <v>6</v>
      </c>
      <c r="H24" s="23"/>
      <c r="I24" s="23"/>
      <c r="J24" s="23"/>
    </row>
    <row r="25" spans="1:10" ht="20.7" customHeight="1">
      <c r="A25" s="119" t="s">
        <v>93</v>
      </c>
      <c r="B25" s="132" t="s">
        <v>285</v>
      </c>
      <c r="C25" s="132" t="s">
        <v>285</v>
      </c>
      <c r="D25" s="132" t="s">
        <v>285</v>
      </c>
      <c r="E25" s="132" t="s">
        <v>285</v>
      </c>
      <c r="F25" s="121">
        <v>7</v>
      </c>
      <c r="G25" s="121">
        <v>6</v>
      </c>
      <c r="H25" s="23"/>
      <c r="I25" s="22"/>
      <c r="J25" s="23"/>
    </row>
    <row r="26" spans="1:10" ht="20.7" customHeight="1">
      <c r="A26" s="119" t="s">
        <v>95</v>
      </c>
      <c r="B26" s="132" t="s">
        <v>285</v>
      </c>
      <c r="C26" s="125">
        <v>10</v>
      </c>
      <c r="D26" s="125">
        <v>9</v>
      </c>
      <c r="E26" s="125">
        <v>8</v>
      </c>
      <c r="F26" s="120">
        <v>7</v>
      </c>
      <c r="G26" s="121">
        <v>5</v>
      </c>
      <c r="H26" s="23"/>
      <c r="I26" s="22"/>
      <c r="J26" s="23"/>
    </row>
    <row r="27" spans="1:10" ht="20.7" customHeight="1">
      <c r="A27" s="119" t="s">
        <v>247</v>
      </c>
      <c r="B27" s="125">
        <v>10</v>
      </c>
      <c r="C27" s="132" t="s">
        <v>285</v>
      </c>
      <c r="D27" s="132" t="s">
        <v>285</v>
      </c>
      <c r="E27" s="132" t="s">
        <v>285</v>
      </c>
      <c r="F27" s="132" t="s">
        <v>285</v>
      </c>
      <c r="G27" s="132" t="s">
        <v>285</v>
      </c>
      <c r="H27" s="23"/>
      <c r="I27" s="20"/>
      <c r="J27" s="20"/>
    </row>
    <row r="28" spans="1:10" ht="20.7" customHeight="1">
      <c r="A28" s="119" t="s">
        <v>94</v>
      </c>
      <c r="B28" s="121">
        <v>9</v>
      </c>
      <c r="C28" s="121">
        <v>8</v>
      </c>
      <c r="D28" s="121">
        <v>7</v>
      </c>
      <c r="E28" s="121">
        <v>6</v>
      </c>
      <c r="F28" s="132" t="s">
        <v>285</v>
      </c>
      <c r="G28" s="132" t="s">
        <v>285</v>
      </c>
      <c r="H28" s="23"/>
      <c r="I28" s="368" t="s">
        <v>98</v>
      </c>
      <c r="J28" s="356"/>
    </row>
    <row r="29" spans="1:10" ht="20.7" customHeight="1">
      <c r="A29" s="149"/>
      <c r="B29" s="361" t="s">
        <v>248</v>
      </c>
      <c r="C29" s="362"/>
      <c r="D29" s="362"/>
      <c r="E29" s="362"/>
      <c r="F29" s="362"/>
      <c r="G29" s="363"/>
      <c r="H29" s="23"/>
      <c r="I29" s="4" t="s">
        <v>100</v>
      </c>
      <c r="J29" s="17">
        <v>0</v>
      </c>
    </row>
    <row r="30" spans="1:10" ht="20.7" customHeight="1">
      <c r="A30" s="119" t="s">
        <v>249</v>
      </c>
      <c r="B30" s="132" t="s">
        <v>285</v>
      </c>
      <c r="C30" s="132" t="s">
        <v>285</v>
      </c>
      <c r="D30" s="132" t="s">
        <v>285</v>
      </c>
      <c r="E30" s="132" t="s">
        <v>285</v>
      </c>
      <c r="F30" s="120">
        <v>9</v>
      </c>
      <c r="G30" s="120">
        <v>8</v>
      </c>
      <c r="H30" s="23"/>
      <c r="I30" s="28" t="s">
        <v>102</v>
      </c>
      <c r="J30" s="17">
        <v>1</v>
      </c>
    </row>
    <row r="31" spans="1:10" ht="20.7" customHeight="1">
      <c r="A31" s="119" t="s">
        <v>250</v>
      </c>
      <c r="B31" s="132" t="s">
        <v>285</v>
      </c>
      <c r="C31" s="132" t="s">
        <v>285</v>
      </c>
      <c r="D31" s="132" t="s">
        <v>285</v>
      </c>
      <c r="E31" s="132" t="s">
        <v>285</v>
      </c>
      <c r="F31" s="121">
        <v>8</v>
      </c>
      <c r="G31" s="121">
        <v>6</v>
      </c>
      <c r="H31" s="22"/>
      <c r="I31" s="30" t="s">
        <v>104</v>
      </c>
      <c r="J31" s="29">
        <v>1</v>
      </c>
    </row>
    <row r="32" spans="1:10" ht="20.7" customHeight="1">
      <c r="A32" s="119" t="s">
        <v>96</v>
      </c>
      <c r="B32" s="132" t="s">
        <v>285</v>
      </c>
      <c r="C32" s="132" t="s">
        <v>285</v>
      </c>
      <c r="D32" s="132" t="s">
        <v>285</v>
      </c>
      <c r="E32" s="120">
        <v>9</v>
      </c>
      <c r="F32" s="121">
        <v>7</v>
      </c>
      <c r="G32" s="121">
        <v>5</v>
      </c>
      <c r="H32" s="32"/>
      <c r="I32" s="30" t="s">
        <v>171</v>
      </c>
      <c r="J32" s="29">
        <v>0.5</v>
      </c>
    </row>
    <row r="33" spans="1:10" ht="20.7" customHeight="1">
      <c r="A33" s="119" t="s">
        <v>251</v>
      </c>
      <c r="B33" s="132" t="s">
        <v>285</v>
      </c>
      <c r="C33" s="132" t="s">
        <v>285</v>
      </c>
      <c r="D33" s="122">
        <v>9</v>
      </c>
      <c r="E33" s="120">
        <v>8</v>
      </c>
      <c r="F33" s="132" t="s">
        <v>285</v>
      </c>
      <c r="G33" s="132" t="s">
        <v>285</v>
      </c>
      <c r="H33" s="23"/>
      <c r="I33" s="176"/>
      <c r="J33" s="147"/>
    </row>
    <row r="34" spans="1:10" ht="20.7" customHeight="1">
      <c r="A34" s="119" t="s">
        <v>97</v>
      </c>
      <c r="B34" s="132" t="s">
        <v>285</v>
      </c>
      <c r="C34" s="121">
        <v>10</v>
      </c>
      <c r="D34" s="121">
        <v>8</v>
      </c>
      <c r="E34" s="120">
        <v>7</v>
      </c>
      <c r="F34" s="132" t="s">
        <v>285</v>
      </c>
      <c r="G34" s="132" t="s">
        <v>285</v>
      </c>
      <c r="H34" s="22"/>
      <c r="I34" s="22"/>
      <c r="J34" s="23"/>
    </row>
    <row r="35" spans="1:10" ht="20.7" customHeight="1">
      <c r="A35" s="119" t="s">
        <v>99</v>
      </c>
      <c r="B35" s="119">
        <v>10</v>
      </c>
      <c r="C35" s="120">
        <v>9</v>
      </c>
      <c r="D35" s="120">
        <v>7</v>
      </c>
      <c r="E35" s="132" t="s">
        <v>285</v>
      </c>
      <c r="F35" s="132" t="s">
        <v>285</v>
      </c>
      <c r="G35" s="132" t="s">
        <v>285</v>
      </c>
      <c r="H35" s="22"/>
      <c r="I35" s="22"/>
      <c r="J35" s="22"/>
    </row>
    <row r="36" spans="1:10" ht="20.7" customHeight="1">
      <c r="A36" s="119" t="s">
        <v>101</v>
      </c>
      <c r="B36" s="119">
        <v>8</v>
      </c>
      <c r="C36" s="120">
        <v>7</v>
      </c>
      <c r="D36" s="120">
        <v>6</v>
      </c>
      <c r="E36" s="132" t="s">
        <v>285</v>
      </c>
      <c r="F36" s="132" t="s">
        <v>285</v>
      </c>
      <c r="G36" s="132" t="s">
        <v>285</v>
      </c>
      <c r="H36" s="22"/>
      <c r="I36" s="23"/>
      <c r="J36" s="23"/>
    </row>
    <row r="37" spans="1:10" ht="20.7" customHeight="1">
      <c r="A37" s="119" t="s">
        <v>252</v>
      </c>
      <c r="B37" s="119">
        <v>8</v>
      </c>
      <c r="C37" s="120">
        <v>7</v>
      </c>
      <c r="D37" s="120">
        <v>6</v>
      </c>
      <c r="E37" s="132" t="s">
        <v>285</v>
      </c>
      <c r="F37" s="132" t="s">
        <v>285</v>
      </c>
      <c r="G37" s="132" t="s">
        <v>285</v>
      </c>
      <c r="H37" s="22"/>
      <c r="I37" s="22"/>
      <c r="J37" s="22"/>
    </row>
    <row r="38" spans="1:10" ht="20.7" customHeight="1">
      <c r="A38" s="119" t="s">
        <v>103</v>
      </c>
      <c r="B38" s="124">
        <v>7</v>
      </c>
      <c r="C38" s="121">
        <v>6</v>
      </c>
      <c r="D38" s="132" t="s">
        <v>285</v>
      </c>
      <c r="E38" s="132" t="s">
        <v>285</v>
      </c>
      <c r="F38" s="132" t="s">
        <v>285</v>
      </c>
      <c r="G38" s="132" t="s">
        <v>285</v>
      </c>
      <c r="H38" s="22"/>
      <c r="I38" s="22"/>
      <c r="J38" s="22"/>
    </row>
    <row r="39" spans="1:10" ht="20.7" customHeight="1">
      <c r="A39" s="149"/>
      <c r="B39" s="361" t="s">
        <v>253</v>
      </c>
      <c r="C39" s="362"/>
      <c r="D39" s="362"/>
      <c r="E39" s="362"/>
      <c r="F39" s="362"/>
      <c r="G39" s="363"/>
      <c r="H39" s="22"/>
      <c r="I39" s="23"/>
      <c r="J39" s="23"/>
    </row>
    <row r="40" spans="1:10" ht="20.7" customHeight="1">
      <c r="A40" s="119" t="s">
        <v>105</v>
      </c>
      <c r="B40" s="132" t="s">
        <v>285</v>
      </c>
      <c r="C40" s="132" t="s">
        <v>285</v>
      </c>
      <c r="D40" s="132" t="s">
        <v>285</v>
      </c>
      <c r="E40" s="132" t="s">
        <v>285</v>
      </c>
      <c r="F40" s="132" t="s">
        <v>285</v>
      </c>
      <c r="G40" s="120">
        <v>9</v>
      </c>
      <c r="H40" s="22"/>
      <c r="I40" s="23"/>
      <c r="J40" s="23"/>
    </row>
    <row r="41" spans="1:10" ht="20.7" customHeight="1">
      <c r="A41" s="119" t="s">
        <v>88</v>
      </c>
      <c r="B41" s="132" t="s">
        <v>285</v>
      </c>
      <c r="C41" s="132" t="s">
        <v>285</v>
      </c>
      <c r="D41" s="132" t="s">
        <v>285</v>
      </c>
      <c r="E41" s="132" t="s">
        <v>285</v>
      </c>
      <c r="F41" s="120">
        <v>8</v>
      </c>
      <c r="G41" s="132" t="s">
        <v>285</v>
      </c>
      <c r="H41" s="22"/>
      <c r="I41" s="23"/>
      <c r="J41" s="23"/>
    </row>
    <row r="42" spans="1:10" ht="20.7" customHeight="1">
      <c r="A42" s="119" t="s">
        <v>254</v>
      </c>
      <c r="B42" s="132" t="s">
        <v>285</v>
      </c>
      <c r="C42" s="120">
        <v>9</v>
      </c>
      <c r="D42" s="120">
        <v>8</v>
      </c>
      <c r="E42" s="120">
        <v>7</v>
      </c>
      <c r="F42" s="132" t="s">
        <v>285</v>
      </c>
      <c r="G42" s="132" t="s">
        <v>285</v>
      </c>
      <c r="H42" s="22"/>
      <c r="I42" s="23"/>
      <c r="J42" s="23"/>
    </row>
    <row r="43" spans="1:10" ht="20.7" customHeight="1">
      <c r="A43" s="149"/>
      <c r="B43" s="361" t="s">
        <v>255</v>
      </c>
      <c r="C43" s="362"/>
      <c r="D43" s="362"/>
      <c r="E43" s="362"/>
      <c r="F43" s="362"/>
      <c r="G43" s="363"/>
      <c r="H43" s="23"/>
      <c r="I43" s="23"/>
      <c r="J43" s="23"/>
    </row>
    <row r="44" spans="1:10" ht="20.7" customHeight="1">
      <c r="A44" s="124" t="s">
        <v>106</v>
      </c>
      <c r="B44" s="132" t="s">
        <v>285</v>
      </c>
      <c r="C44" s="132" t="s">
        <v>285</v>
      </c>
      <c r="D44" s="132" t="s">
        <v>285</v>
      </c>
      <c r="E44" s="132" t="s">
        <v>285</v>
      </c>
      <c r="F44" s="121">
        <v>5</v>
      </c>
      <c r="G44" s="121">
        <v>4</v>
      </c>
      <c r="H44" s="23"/>
      <c r="I44" s="23"/>
      <c r="J44" s="23"/>
    </row>
    <row r="45" spans="1:10" ht="20.7" customHeight="1">
      <c r="A45" s="124" t="s">
        <v>107</v>
      </c>
      <c r="B45" s="132" t="s">
        <v>285</v>
      </c>
      <c r="C45" s="132" t="s">
        <v>285</v>
      </c>
      <c r="D45" s="132" t="s">
        <v>285</v>
      </c>
      <c r="E45" s="121">
        <v>7</v>
      </c>
      <c r="F45" s="121">
        <v>5</v>
      </c>
      <c r="G45" s="121">
        <v>4</v>
      </c>
      <c r="H45" s="23"/>
      <c r="I45" s="23"/>
      <c r="J45" s="23"/>
    </row>
    <row r="46" spans="1:10" ht="20.7" customHeight="1">
      <c r="A46" s="124" t="s">
        <v>108</v>
      </c>
      <c r="B46" s="132" t="s">
        <v>285</v>
      </c>
      <c r="C46" s="121">
        <v>9</v>
      </c>
      <c r="D46" s="121">
        <v>8</v>
      </c>
      <c r="E46" s="121">
        <v>6</v>
      </c>
      <c r="F46" s="121">
        <v>4</v>
      </c>
      <c r="G46" s="132" t="s">
        <v>285</v>
      </c>
      <c r="H46" s="23"/>
      <c r="I46" s="23"/>
      <c r="J46" s="23"/>
    </row>
    <row r="47" spans="1:10" ht="20.7" customHeight="1">
      <c r="A47" s="124" t="s">
        <v>109</v>
      </c>
      <c r="B47" s="132" t="s">
        <v>285</v>
      </c>
      <c r="C47" s="121">
        <v>9</v>
      </c>
      <c r="D47" s="121">
        <v>8</v>
      </c>
      <c r="E47" s="121">
        <v>6</v>
      </c>
      <c r="F47" s="132" t="s">
        <v>285</v>
      </c>
      <c r="G47" s="132" t="s">
        <v>285</v>
      </c>
      <c r="H47" s="23"/>
      <c r="I47" s="23"/>
      <c r="J47" s="23"/>
    </row>
    <row r="48" spans="1:10" ht="20.7" customHeight="1">
      <c r="A48" s="149"/>
      <c r="B48" s="361" t="s">
        <v>256</v>
      </c>
      <c r="C48" s="362"/>
      <c r="D48" s="362"/>
      <c r="E48" s="362"/>
      <c r="F48" s="362"/>
      <c r="G48" s="363"/>
      <c r="H48" s="23"/>
      <c r="I48" s="23"/>
      <c r="J48" s="23"/>
    </row>
    <row r="49" spans="1:10" ht="20.7" customHeight="1">
      <c r="A49" s="124" t="s">
        <v>110</v>
      </c>
      <c r="B49" s="132" t="s">
        <v>285</v>
      </c>
      <c r="C49" s="132" t="s">
        <v>285</v>
      </c>
      <c r="D49" s="132" t="s">
        <v>285</v>
      </c>
      <c r="E49" s="132" t="s">
        <v>285</v>
      </c>
      <c r="F49" s="121">
        <v>8</v>
      </c>
      <c r="G49" s="121">
        <v>6</v>
      </c>
      <c r="H49" s="23"/>
      <c r="I49" s="23"/>
      <c r="J49" s="23"/>
    </row>
    <row r="50" spans="1:10" ht="20.7" customHeight="1">
      <c r="A50" s="124" t="s">
        <v>111</v>
      </c>
      <c r="B50" s="132" t="s">
        <v>285</v>
      </c>
      <c r="C50" s="132" t="s">
        <v>285</v>
      </c>
      <c r="D50" s="132" t="s">
        <v>285</v>
      </c>
      <c r="E50" s="132" t="s">
        <v>285</v>
      </c>
      <c r="F50" s="121">
        <v>7</v>
      </c>
      <c r="G50" s="122">
        <v>5</v>
      </c>
      <c r="H50" s="23"/>
      <c r="I50" s="23"/>
      <c r="J50" s="23"/>
    </row>
    <row r="51" spans="1:10" ht="20.7" customHeight="1">
      <c r="A51" s="124" t="s">
        <v>112</v>
      </c>
      <c r="B51" s="132" t="s">
        <v>285</v>
      </c>
      <c r="C51" s="132" t="s">
        <v>285</v>
      </c>
      <c r="D51" s="121">
        <v>8</v>
      </c>
      <c r="E51" s="121">
        <v>7</v>
      </c>
      <c r="F51" s="121">
        <v>5</v>
      </c>
      <c r="G51" s="132" t="s">
        <v>285</v>
      </c>
      <c r="H51" s="23"/>
      <c r="I51" s="23"/>
      <c r="J51" s="23"/>
    </row>
    <row r="52" spans="1:10" ht="20.7" customHeight="1">
      <c r="A52" s="149"/>
      <c r="B52" s="361" t="s">
        <v>257</v>
      </c>
      <c r="C52" s="362"/>
      <c r="D52" s="362"/>
      <c r="E52" s="362"/>
      <c r="F52" s="362"/>
      <c r="G52" s="363"/>
      <c r="H52" s="23"/>
      <c r="I52" s="23"/>
      <c r="J52" s="23"/>
    </row>
    <row r="53" spans="1:10" ht="20.7" customHeight="1">
      <c r="A53" s="119" t="s">
        <v>113</v>
      </c>
      <c r="B53" s="132" t="s">
        <v>285</v>
      </c>
      <c r="C53" s="132" t="s">
        <v>285</v>
      </c>
      <c r="D53" s="132" t="s">
        <v>285</v>
      </c>
      <c r="E53" s="132" t="s">
        <v>285</v>
      </c>
      <c r="F53" s="132" t="s">
        <v>285</v>
      </c>
      <c r="G53" s="120">
        <v>8</v>
      </c>
      <c r="H53" s="23"/>
      <c r="I53" s="23"/>
      <c r="J53" s="23"/>
    </row>
    <row r="54" spans="1:10" ht="20.7" customHeight="1">
      <c r="A54" s="119" t="s">
        <v>114</v>
      </c>
      <c r="B54" s="132" t="s">
        <v>285</v>
      </c>
      <c r="C54" s="132" t="s">
        <v>285</v>
      </c>
      <c r="D54" s="132" t="s">
        <v>285</v>
      </c>
      <c r="E54" s="132" t="s">
        <v>285</v>
      </c>
      <c r="F54" s="120">
        <v>8</v>
      </c>
      <c r="G54" s="120">
        <v>7</v>
      </c>
      <c r="H54" s="23"/>
      <c r="I54" s="23"/>
      <c r="J54" s="23"/>
    </row>
    <row r="55" spans="1:10" ht="20.7" customHeight="1">
      <c r="A55" s="119" t="s">
        <v>258</v>
      </c>
      <c r="B55" s="132" t="s">
        <v>285</v>
      </c>
      <c r="C55" s="132" t="s">
        <v>285</v>
      </c>
      <c r="D55" s="132" t="s">
        <v>285</v>
      </c>
      <c r="E55" s="132" t="s">
        <v>285</v>
      </c>
      <c r="F55" s="120">
        <v>7</v>
      </c>
      <c r="G55" s="120">
        <v>5</v>
      </c>
      <c r="H55" s="23"/>
      <c r="I55" s="23"/>
      <c r="J55" s="23"/>
    </row>
    <row r="56" spans="1:10" ht="20.7" customHeight="1">
      <c r="A56" s="119" t="s">
        <v>259</v>
      </c>
      <c r="B56" s="132" t="s">
        <v>285</v>
      </c>
      <c r="C56" s="132" t="s">
        <v>285</v>
      </c>
      <c r="D56" s="132" t="s">
        <v>285</v>
      </c>
      <c r="E56" s="132" t="s">
        <v>285</v>
      </c>
      <c r="F56" s="120">
        <v>7</v>
      </c>
      <c r="G56" s="120">
        <v>5</v>
      </c>
      <c r="H56" s="23"/>
      <c r="I56" s="23"/>
      <c r="J56" s="23"/>
    </row>
    <row r="57" spans="1:10" ht="20.7" customHeight="1">
      <c r="A57" s="119" t="s">
        <v>115</v>
      </c>
      <c r="B57" s="132" t="s">
        <v>285</v>
      </c>
      <c r="C57" s="120">
        <v>9</v>
      </c>
      <c r="D57" s="120">
        <v>8</v>
      </c>
      <c r="E57" s="120">
        <v>7</v>
      </c>
      <c r="F57" s="120">
        <v>6</v>
      </c>
      <c r="G57" s="132" t="s">
        <v>285</v>
      </c>
      <c r="H57" s="23"/>
      <c r="I57" s="23"/>
      <c r="J57" s="23"/>
    </row>
    <row r="58" spans="1:10" ht="20.7" customHeight="1">
      <c r="A58" s="119" t="s">
        <v>116</v>
      </c>
      <c r="B58" s="124">
        <v>8</v>
      </c>
      <c r="C58" s="121">
        <v>7</v>
      </c>
      <c r="D58" s="121">
        <v>6</v>
      </c>
      <c r="E58" s="132" t="s">
        <v>285</v>
      </c>
      <c r="F58" s="132" t="s">
        <v>285</v>
      </c>
      <c r="G58" s="132" t="s">
        <v>285</v>
      </c>
      <c r="H58" s="23"/>
      <c r="I58" s="23"/>
      <c r="J58" s="23"/>
    </row>
    <row r="59" spans="1:10" ht="20.7" customHeight="1">
      <c r="A59" s="149"/>
      <c r="B59" s="361" t="s">
        <v>260</v>
      </c>
      <c r="C59" s="362"/>
      <c r="D59" s="362"/>
      <c r="E59" s="362"/>
      <c r="F59" s="362"/>
      <c r="G59" s="363"/>
      <c r="H59" s="23"/>
      <c r="I59" s="23"/>
      <c r="J59" s="23"/>
    </row>
    <row r="60" spans="1:10" ht="20.7" customHeight="1">
      <c r="A60" s="119" t="s">
        <v>169</v>
      </c>
      <c r="B60" s="132" t="s">
        <v>285</v>
      </c>
      <c r="C60" s="132" t="s">
        <v>285</v>
      </c>
      <c r="D60" s="132" t="s">
        <v>285</v>
      </c>
      <c r="E60" s="132" t="s">
        <v>285</v>
      </c>
      <c r="F60" s="132" t="s">
        <v>285</v>
      </c>
      <c r="G60" s="120">
        <v>10</v>
      </c>
      <c r="H60" s="23"/>
      <c r="I60" s="23"/>
      <c r="J60" s="23"/>
    </row>
    <row r="61" spans="1:10" ht="20.7" customHeight="1">
      <c r="A61" s="119" t="s">
        <v>117</v>
      </c>
      <c r="B61" s="132" t="s">
        <v>285</v>
      </c>
      <c r="C61" s="132" t="s">
        <v>285</v>
      </c>
      <c r="D61" s="132" t="s">
        <v>285</v>
      </c>
      <c r="E61" s="132" t="s">
        <v>285</v>
      </c>
      <c r="F61" s="132" t="s">
        <v>285</v>
      </c>
      <c r="G61" s="120">
        <v>10</v>
      </c>
      <c r="H61" s="23"/>
      <c r="I61" s="23"/>
      <c r="J61" s="23"/>
    </row>
    <row r="62" spans="1:10" ht="20.7" customHeight="1">
      <c r="A62" s="119" t="s">
        <v>261</v>
      </c>
      <c r="B62" s="132" t="s">
        <v>285</v>
      </c>
      <c r="C62" s="132" t="s">
        <v>285</v>
      </c>
      <c r="D62" s="132" t="s">
        <v>285</v>
      </c>
      <c r="E62" s="132" t="s">
        <v>285</v>
      </c>
      <c r="F62" s="132" t="s">
        <v>285</v>
      </c>
      <c r="G62" s="120">
        <v>10</v>
      </c>
      <c r="H62" s="23"/>
      <c r="I62" s="23"/>
      <c r="J62" s="23"/>
    </row>
    <row r="63" spans="1:10" ht="20.7" customHeight="1">
      <c r="A63" s="119" t="s">
        <v>262</v>
      </c>
      <c r="B63" s="132" t="s">
        <v>285</v>
      </c>
      <c r="C63" s="132" t="s">
        <v>285</v>
      </c>
      <c r="D63" s="132" t="s">
        <v>285</v>
      </c>
      <c r="E63" s="132" t="s">
        <v>285</v>
      </c>
      <c r="F63" s="132" t="s">
        <v>285</v>
      </c>
      <c r="G63" s="120">
        <v>10</v>
      </c>
      <c r="H63" s="23"/>
      <c r="I63" s="23"/>
      <c r="J63" s="23"/>
    </row>
    <row r="64" spans="1:10" ht="20.7" customHeight="1">
      <c r="A64" s="119" t="s">
        <v>263</v>
      </c>
      <c r="B64" s="132" t="s">
        <v>285</v>
      </c>
      <c r="C64" s="132" t="s">
        <v>285</v>
      </c>
      <c r="D64" s="132" t="s">
        <v>285</v>
      </c>
      <c r="E64" s="132" t="s">
        <v>285</v>
      </c>
      <c r="F64" s="132" t="s">
        <v>285</v>
      </c>
      <c r="G64" s="120">
        <v>10</v>
      </c>
      <c r="H64" s="23"/>
      <c r="I64" s="23"/>
      <c r="J64" s="23"/>
    </row>
    <row r="65" spans="1:10" ht="20.7" customHeight="1">
      <c r="A65" s="119" t="s">
        <v>118</v>
      </c>
      <c r="B65" s="132" t="s">
        <v>285</v>
      </c>
      <c r="C65" s="132" t="s">
        <v>285</v>
      </c>
      <c r="D65" s="132" t="s">
        <v>285</v>
      </c>
      <c r="E65" s="132" t="s">
        <v>285</v>
      </c>
      <c r="F65" s="132" t="s">
        <v>285</v>
      </c>
      <c r="G65" s="120">
        <v>10</v>
      </c>
      <c r="H65" s="23"/>
      <c r="I65" s="23"/>
      <c r="J65" s="23"/>
    </row>
    <row r="66" spans="1:10" ht="20.7" customHeight="1">
      <c r="A66" s="119" t="s">
        <v>264</v>
      </c>
      <c r="B66" s="132" t="s">
        <v>285</v>
      </c>
      <c r="C66" s="132" t="s">
        <v>285</v>
      </c>
      <c r="D66" s="132" t="s">
        <v>285</v>
      </c>
      <c r="E66" s="132" t="s">
        <v>285</v>
      </c>
      <c r="F66" s="120">
        <v>10</v>
      </c>
      <c r="G66" s="120">
        <v>9</v>
      </c>
      <c r="H66" s="23"/>
      <c r="I66" s="23"/>
      <c r="J66" s="23"/>
    </row>
    <row r="67" spans="1:10" ht="20.7" customHeight="1">
      <c r="A67" s="119" t="s">
        <v>265</v>
      </c>
      <c r="B67" s="132" t="s">
        <v>285</v>
      </c>
      <c r="C67" s="132" t="s">
        <v>285</v>
      </c>
      <c r="D67" s="132" t="s">
        <v>285</v>
      </c>
      <c r="E67" s="132" t="s">
        <v>285</v>
      </c>
      <c r="F67" s="120">
        <v>9</v>
      </c>
      <c r="G67" s="120">
        <v>8</v>
      </c>
      <c r="H67" s="23"/>
      <c r="I67" s="23"/>
      <c r="J67" s="23"/>
    </row>
    <row r="68" spans="1:10" ht="20.7" customHeight="1">
      <c r="A68" s="119" t="s">
        <v>173</v>
      </c>
      <c r="B68" s="132" t="s">
        <v>285</v>
      </c>
      <c r="C68" s="132" t="s">
        <v>285</v>
      </c>
      <c r="D68" s="132" t="s">
        <v>285</v>
      </c>
      <c r="E68" s="132" t="s">
        <v>285</v>
      </c>
      <c r="F68" s="120">
        <v>8</v>
      </c>
      <c r="G68" s="120">
        <v>7</v>
      </c>
      <c r="H68" s="23"/>
      <c r="I68" s="23"/>
      <c r="J68" s="23"/>
    </row>
    <row r="69" spans="1:10" ht="20.7" customHeight="1">
      <c r="A69" s="119" t="s">
        <v>266</v>
      </c>
      <c r="B69" s="132" t="s">
        <v>285</v>
      </c>
      <c r="C69" s="132" t="s">
        <v>285</v>
      </c>
      <c r="D69" s="132" t="s">
        <v>285</v>
      </c>
      <c r="E69" s="132" t="s">
        <v>285</v>
      </c>
      <c r="F69" s="120">
        <v>8</v>
      </c>
      <c r="G69" s="120">
        <v>7</v>
      </c>
      <c r="H69" s="23"/>
      <c r="I69" s="23"/>
      <c r="J69" s="23"/>
    </row>
    <row r="70" spans="1:10" ht="20.7" customHeight="1">
      <c r="A70" s="119" t="s">
        <v>267</v>
      </c>
      <c r="B70" s="132" t="s">
        <v>285</v>
      </c>
      <c r="C70" s="132" t="s">
        <v>285</v>
      </c>
      <c r="D70" s="132" t="s">
        <v>285</v>
      </c>
      <c r="E70" s="120">
        <v>8</v>
      </c>
      <c r="F70" s="120">
        <v>7</v>
      </c>
      <c r="G70" s="120">
        <v>6</v>
      </c>
      <c r="H70" s="23"/>
      <c r="I70" s="23"/>
      <c r="J70" s="23"/>
    </row>
    <row r="71" spans="1:10" ht="20.7" customHeight="1">
      <c r="A71" s="119" t="s">
        <v>119</v>
      </c>
      <c r="B71" s="132" t="s">
        <v>285</v>
      </c>
      <c r="C71" s="132" t="s">
        <v>285</v>
      </c>
      <c r="D71" s="132" t="s">
        <v>285</v>
      </c>
      <c r="E71" s="120">
        <v>8</v>
      </c>
      <c r="F71" s="120">
        <v>7</v>
      </c>
      <c r="G71" s="120">
        <v>6</v>
      </c>
      <c r="H71" s="23"/>
      <c r="I71" s="23"/>
      <c r="J71" s="23"/>
    </row>
    <row r="72" spans="1:10" ht="20.7" customHeight="1">
      <c r="A72" s="119" t="s">
        <v>268</v>
      </c>
      <c r="B72" s="132" t="s">
        <v>285</v>
      </c>
      <c r="C72" s="132" t="s">
        <v>285</v>
      </c>
      <c r="D72" s="120">
        <v>8</v>
      </c>
      <c r="E72" s="120">
        <v>7</v>
      </c>
      <c r="F72" s="120">
        <v>6</v>
      </c>
      <c r="G72" s="120">
        <v>5</v>
      </c>
      <c r="H72" s="23"/>
      <c r="I72" s="23"/>
      <c r="J72" s="23"/>
    </row>
    <row r="73" spans="1:10" ht="20.7" customHeight="1">
      <c r="A73" s="119" t="s">
        <v>120</v>
      </c>
      <c r="B73" s="132" t="s">
        <v>285</v>
      </c>
      <c r="C73" s="120">
        <v>8</v>
      </c>
      <c r="D73" s="120">
        <v>7</v>
      </c>
      <c r="E73" s="120">
        <v>6</v>
      </c>
      <c r="F73" s="120">
        <v>4</v>
      </c>
      <c r="G73" s="132" t="s">
        <v>285</v>
      </c>
      <c r="H73" s="23"/>
      <c r="I73" s="23"/>
      <c r="J73" s="23"/>
    </row>
    <row r="74" spans="1:10" ht="20.7" customHeight="1">
      <c r="A74" s="149"/>
      <c r="B74" s="361" t="s">
        <v>269</v>
      </c>
      <c r="C74" s="362"/>
      <c r="D74" s="362"/>
      <c r="E74" s="362"/>
      <c r="F74" s="362"/>
      <c r="G74" s="363"/>
      <c r="H74" s="23"/>
      <c r="I74" s="23"/>
      <c r="J74" s="23"/>
    </row>
    <row r="75" spans="1:10" ht="20.7" customHeight="1">
      <c r="A75" s="124" t="s">
        <v>174</v>
      </c>
      <c r="B75" s="132" t="s">
        <v>285</v>
      </c>
      <c r="C75" s="132" t="s">
        <v>285</v>
      </c>
      <c r="D75" s="132" t="s">
        <v>285</v>
      </c>
      <c r="E75" s="132" t="s">
        <v>285</v>
      </c>
      <c r="F75" s="132" t="s">
        <v>285</v>
      </c>
      <c r="G75" s="120">
        <v>10</v>
      </c>
      <c r="H75" s="23"/>
      <c r="I75" s="23"/>
      <c r="J75" s="23"/>
    </row>
    <row r="76" spans="1:10" ht="20.7" customHeight="1">
      <c r="A76" s="124" t="s">
        <v>121</v>
      </c>
      <c r="B76" s="132" t="s">
        <v>285</v>
      </c>
      <c r="C76" s="132" t="s">
        <v>285</v>
      </c>
      <c r="D76" s="132" t="s">
        <v>285</v>
      </c>
      <c r="E76" s="132" t="s">
        <v>285</v>
      </c>
      <c r="F76" s="132" t="s">
        <v>285</v>
      </c>
      <c r="G76" s="120">
        <v>10</v>
      </c>
      <c r="H76" s="23"/>
      <c r="I76" s="23"/>
      <c r="J76" s="23"/>
    </row>
    <row r="77" spans="1:10" ht="20.7" customHeight="1">
      <c r="A77" s="124" t="s">
        <v>122</v>
      </c>
      <c r="B77" s="132" t="s">
        <v>285</v>
      </c>
      <c r="C77" s="132" t="s">
        <v>285</v>
      </c>
      <c r="D77" s="132" t="s">
        <v>285</v>
      </c>
      <c r="E77" s="132" t="s">
        <v>285</v>
      </c>
      <c r="F77" s="120">
        <v>8</v>
      </c>
      <c r="G77" s="120">
        <v>7</v>
      </c>
      <c r="H77" s="23"/>
      <c r="I77" s="23"/>
      <c r="J77" s="23"/>
    </row>
    <row r="78" spans="1:10" ht="20.7" customHeight="1">
      <c r="A78" s="126" t="s">
        <v>270</v>
      </c>
      <c r="B78" s="132" t="s">
        <v>285</v>
      </c>
      <c r="C78" s="132" t="s">
        <v>285</v>
      </c>
      <c r="D78" s="132" t="s">
        <v>285</v>
      </c>
      <c r="E78" s="132" t="s">
        <v>285</v>
      </c>
      <c r="F78" s="127">
        <v>8</v>
      </c>
      <c r="G78" s="127">
        <v>7</v>
      </c>
      <c r="H78" s="23"/>
      <c r="I78" s="23"/>
      <c r="J78" s="23"/>
    </row>
    <row r="79" spans="1:10" ht="20.7" customHeight="1">
      <c r="A79" s="124" t="s">
        <v>123</v>
      </c>
      <c r="B79" s="132" t="s">
        <v>285</v>
      </c>
      <c r="C79" s="132" t="s">
        <v>285</v>
      </c>
      <c r="D79" s="132" t="s">
        <v>285</v>
      </c>
      <c r="E79" s="120">
        <v>9</v>
      </c>
      <c r="F79" s="120">
        <v>7</v>
      </c>
      <c r="G79" s="120">
        <v>6</v>
      </c>
      <c r="H79" s="23"/>
      <c r="I79" s="23"/>
      <c r="J79" s="23"/>
    </row>
    <row r="80" spans="1:10" ht="20.7" customHeight="1">
      <c r="A80" s="124" t="s">
        <v>124</v>
      </c>
      <c r="B80" s="132" t="s">
        <v>285</v>
      </c>
      <c r="C80" s="132" t="s">
        <v>285</v>
      </c>
      <c r="D80" s="120">
        <v>9</v>
      </c>
      <c r="E80" s="120">
        <v>7</v>
      </c>
      <c r="F80" s="132" t="s">
        <v>285</v>
      </c>
      <c r="G80" s="132" t="s">
        <v>285</v>
      </c>
      <c r="H80" s="23"/>
      <c r="I80" s="23"/>
      <c r="J80" s="23"/>
    </row>
    <row r="81" spans="1:10" ht="20.7" customHeight="1">
      <c r="A81" s="124" t="s">
        <v>271</v>
      </c>
      <c r="B81" s="120">
        <v>9</v>
      </c>
      <c r="C81" s="120">
        <v>8</v>
      </c>
      <c r="D81" s="120">
        <v>7</v>
      </c>
      <c r="E81" s="132" t="s">
        <v>285</v>
      </c>
      <c r="F81" s="132" t="s">
        <v>285</v>
      </c>
      <c r="G81" s="132" t="s">
        <v>285</v>
      </c>
      <c r="H81" s="23"/>
      <c r="I81" s="23"/>
      <c r="J81" s="23"/>
    </row>
    <row r="82" spans="1:10" ht="20.7" customHeight="1">
      <c r="A82" s="149"/>
      <c r="B82" s="361" t="s">
        <v>272</v>
      </c>
      <c r="C82" s="362"/>
      <c r="D82" s="362"/>
      <c r="E82" s="362"/>
      <c r="F82" s="362"/>
      <c r="G82" s="363"/>
      <c r="H82" s="23"/>
      <c r="I82" s="23"/>
      <c r="J82" s="23"/>
    </row>
    <row r="83" spans="1:10" ht="20.7" customHeight="1">
      <c r="A83" s="119" t="s">
        <v>273</v>
      </c>
      <c r="B83" s="132" t="s">
        <v>285</v>
      </c>
      <c r="C83" s="132" t="s">
        <v>285</v>
      </c>
      <c r="D83" s="132" t="s">
        <v>285</v>
      </c>
      <c r="E83" s="132" t="s">
        <v>285</v>
      </c>
      <c r="F83" s="132" t="s">
        <v>285</v>
      </c>
      <c r="G83" s="120">
        <v>10</v>
      </c>
      <c r="H83" s="23"/>
      <c r="I83" s="23"/>
      <c r="J83" s="23"/>
    </row>
    <row r="84" spans="1:10" ht="20.7" customHeight="1">
      <c r="A84" s="119" t="s">
        <v>175</v>
      </c>
      <c r="B84" s="132" t="s">
        <v>285</v>
      </c>
      <c r="C84" s="132" t="s">
        <v>285</v>
      </c>
      <c r="D84" s="132" t="s">
        <v>285</v>
      </c>
      <c r="E84" s="132" t="s">
        <v>285</v>
      </c>
      <c r="F84" s="132" t="s">
        <v>285</v>
      </c>
      <c r="G84" s="120">
        <v>10</v>
      </c>
      <c r="H84" s="23"/>
      <c r="I84" s="23"/>
      <c r="J84" s="23"/>
    </row>
    <row r="85" spans="1:10" ht="20.7" customHeight="1">
      <c r="A85" s="119" t="s">
        <v>176</v>
      </c>
      <c r="B85" s="132" t="s">
        <v>285</v>
      </c>
      <c r="C85" s="132" t="s">
        <v>285</v>
      </c>
      <c r="D85" s="132" t="s">
        <v>285</v>
      </c>
      <c r="E85" s="132" t="s">
        <v>285</v>
      </c>
      <c r="F85" s="132" t="s">
        <v>285</v>
      </c>
      <c r="G85" s="120">
        <v>10</v>
      </c>
      <c r="H85" s="23"/>
      <c r="I85" s="23"/>
      <c r="J85" s="23"/>
    </row>
    <row r="86" spans="1:10" ht="20.7" customHeight="1">
      <c r="A86" s="119" t="s">
        <v>274</v>
      </c>
      <c r="B86" s="132" t="s">
        <v>285</v>
      </c>
      <c r="C86" s="132" t="s">
        <v>285</v>
      </c>
      <c r="D86" s="132" t="s">
        <v>285</v>
      </c>
      <c r="E86" s="132" t="s">
        <v>285</v>
      </c>
      <c r="F86" s="132" t="s">
        <v>285</v>
      </c>
      <c r="G86" s="120">
        <v>10</v>
      </c>
      <c r="H86" s="23"/>
      <c r="I86" s="23"/>
      <c r="J86" s="23"/>
    </row>
    <row r="87" spans="1:10" ht="20.7" customHeight="1">
      <c r="A87" s="119" t="s">
        <v>275</v>
      </c>
      <c r="B87" s="132" t="s">
        <v>285</v>
      </c>
      <c r="C87" s="132" t="s">
        <v>285</v>
      </c>
      <c r="D87" s="132" t="s">
        <v>285</v>
      </c>
      <c r="E87" s="132" t="s">
        <v>285</v>
      </c>
      <c r="F87" s="132" t="s">
        <v>285</v>
      </c>
      <c r="G87" s="120">
        <v>9</v>
      </c>
      <c r="H87" s="23"/>
      <c r="I87" s="23"/>
      <c r="J87" s="23"/>
    </row>
    <row r="88" spans="1:10" ht="20.7" customHeight="1">
      <c r="A88" s="119" t="s">
        <v>276</v>
      </c>
      <c r="B88" s="132" t="s">
        <v>285</v>
      </c>
      <c r="C88" s="132" t="s">
        <v>285</v>
      </c>
      <c r="D88" s="132" t="s">
        <v>285</v>
      </c>
      <c r="E88" s="132" t="s">
        <v>285</v>
      </c>
      <c r="F88" s="121">
        <v>9</v>
      </c>
      <c r="G88" s="120">
        <v>8</v>
      </c>
      <c r="H88" s="23"/>
      <c r="I88" s="24"/>
      <c r="J88" s="24"/>
    </row>
    <row r="89" spans="1:10" ht="20.7" customHeight="1">
      <c r="A89" s="119" t="s">
        <v>125</v>
      </c>
      <c r="B89" s="132" t="s">
        <v>285</v>
      </c>
      <c r="C89" s="132" t="s">
        <v>285</v>
      </c>
      <c r="D89" s="121">
        <v>8</v>
      </c>
      <c r="E89" s="121">
        <v>7</v>
      </c>
      <c r="F89" s="121">
        <v>6</v>
      </c>
      <c r="G89" s="132" t="s">
        <v>285</v>
      </c>
      <c r="H89" s="23"/>
    </row>
    <row r="90" spans="1:10" ht="20.7" customHeight="1">
      <c r="A90" s="149"/>
      <c r="B90" s="361" t="s">
        <v>277</v>
      </c>
      <c r="C90" s="362"/>
      <c r="D90" s="362"/>
      <c r="E90" s="362"/>
      <c r="F90" s="362"/>
      <c r="G90" s="363"/>
      <c r="H90" s="23"/>
    </row>
    <row r="91" spans="1:10" ht="20.7" customHeight="1">
      <c r="A91" s="124" t="s">
        <v>126</v>
      </c>
      <c r="B91" s="132" t="s">
        <v>285</v>
      </c>
      <c r="C91" s="132" t="s">
        <v>285</v>
      </c>
      <c r="D91" s="132" t="s">
        <v>285</v>
      </c>
      <c r="E91" s="132" t="s">
        <v>285</v>
      </c>
      <c r="F91" s="132" t="s">
        <v>285</v>
      </c>
      <c r="G91" s="120">
        <v>10</v>
      </c>
      <c r="H91" s="23"/>
    </row>
    <row r="92" spans="1:10" ht="19.95" customHeight="1">
      <c r="A92" s="124" t="s">
        <v>127</v>
      </c>
      <c r="B92" s="132" t="s">
        <v>285</v>
      </c>
      <c r="C92" s="132" t="s">
        <v>285</v>
      </c>
      <c r="D92" s="132" t="s">
        <v>285</v>
      </c>
      <c r="E92" s="132" t="s">
        <v>285</v>
      </c>
      <c r="F92" s="132" t="s">
        <v>285</v>
      </c>
      <c r="G92" s="120">
        <v>10</v>
      </c>
      <c r="H92" s="146"/>
    </row>
    <row r="93" spans="1:10" ht="19.95" customHeight="1">
      <c r="A93" s="124" t="s">
        <v>128</v>
      </c>
      <c r="B93" s="132" t="s">
        <v>285</v>
      </c>
      <c r="C93" s="132" t="s">
        <v>285</v>
      </c>
      <c r="D93" s="132" t="s">
        <v>285</v>
      </c>
      <c r="E93" s="132" t="s">
        <v>285</v>
      </c>
      <c r="F93" s="132" t="s">
        <v>285</v>
      </c>
      <c r="G93" s="120">
        <v>10</v>
      </c>
    </row>
    <row r="94" spans="1:10" ht="19.95" customHeight="1">
      <c r="A94" s="124" t="s">
        <v>129</v>
      </c>
      <c r="B94" s="132" t="s">
        <v>285</v>
      </c>
      <c r="C94" s="132" t="s">
        <v>285</v>
      </c>
      <c r="D94" s="132" t="s">
        <v>285</v>
      </c>
      <c r="E94" s="132" t="s">
        <v>285</v>
      </c>
      <c r="F94" s="132" t="s">
        <v>285</v>
      </c>
      <c r="G94" s="120">
        <v>10</v>
      </c>
    </row>
    <row r="95" spans="1:10" ht="19.95" customHeight="1">
      <c r="A95" s="124" t="s">
        <v>130</v>
      </c>
      <c r="B95" s="132" t="s">
        <v>285</v>
      </c>
      <c r="C95" s="132" t="s">
        <v>285</v>
      </c>
      <c r="D95" s="132" t="s">
        <v>285</v>
      </c>
      <c r="E95" s="132" t="s">
        <v>285</v>
      </c>
      <c r="F95" s="132" t="s">
        <v>285</v>
      </c>
      <c r="G95" s="120">
        <v>9</v>
      </c>
    </row>
    <row r="96" spans="1:10" ht="19.95" customHeight="1">
      <c r="A96" s="124" t="s">
        <v>131</v>
      </c>
      <c r="B96" s="132" t="s">
        <v>285</v>
      </c>
      <c r="C96" s="132" t="s">
        <v>285</v>
      </c>
      <c r="D96" s="132" t="s">
        <v>285</v>
      </c>
      <c r="E96" s="132" t="s">
        <v>285</v>
      </c>
      <c r="F96" s="132" t="s">
        <v>285</v>
      </c>
      <c r="G96" s="120">
        <v>9</v>
      </c>
    </row>
    <row r="97" spans="1:7" ht="19.95" customHeight="1">
      <c r="A97" s="124" t="s">
        <v>132</v>
      </c>
      <c r="B97" s="132" t="s">
        <v>285</v>
      </c>
      <c r="C97" s="132" t="s">
        <v>285</v>
      </c>
      <c r="D97" s="132" t="s">
        <v>285</v>
      </c>
      <c r="E97" s="132" t="s">
        <v>285</v>
      </c>
      <c r="F97" s="121">
        <v>7</v>
      </c>
      <c r="G97" s="120">
        <v>6</v>
      </c>
    </row>
    <row r="98" spans="1:7" ht="19.95" customHeight="1">
      <c r="A98" s="124" t="s">
        <v>278</v>
      </c>
      <c r="B98" s="132" t="s">
        <v>285</v>
      </c>
      <c r="C98" s="132" t="s">
        <v>285</v>
      </c>
      <c r="D98" s="132" t="s">
        <v>285</v>
      </c>
      <c r="E98" s="120">
        <v>7</v>
      </c>
      <c r="F98" s="121">
        <v>6</v>
      </c>
      <c r="G98" s="132" t="s">
        <v>285</v>
      </c>
    </row>
    <row r="99" spans="1:7" ht="19.95" customHeight="1">
      <c r="A99" s="124" t="s">
        <v>133</v>
      </c>
      <c r="B99" s="132" t="s">
        <v>285</v>
      </c>
      <c r="C99" s="121">
        <v>8</v>
      </c>
      <c r="D99" s="121">
        <v>7</v>
      </c>
      <c r="E99" s="121">
        <v>6</v>
      </c>
      <c r="F99" s="132" t="s">
        <v>285</v>
      </c>
      <c r="G99" s="132" t="s">
        <v>285</v>
      </c>
    </row>
    <row r="100" spans="1:7" ht="19.95" customHeight="1">
      <c r="A100" s="124" t="s">
        <v>134</v>
      </c>
      <c r="B100" s="124">
        <v>10</v>
      </c>
      <c r="C100" s="121">
        <v>7</v>
      </c>
      <c r="D100" s="121">
        <v>6</v>
      </c>
      <c r="E100" s="132" t="s">
        <v>285</v>
      </c>
      <c r="F100" s="132" t="s">
        <v>285</v>
      </c>
      <c r="G100" s="132" t="s">
        <v>285</v>
      </c>
    </row>
    <row r="101" spans="1:7" ht="19.95" customHeight="1">
      <c r="A101" s="149"/>
      <c r="B101" s="361" t="s">
        <v>279</v>
      </c>
      <c r="C101" s="362"/>
      <c r="D101" s="362"/>
      <c r="E101" s="362"/>
      <c r="F101" s="362"/>
      <c r="G101" s="363"/>
    </row>
    <row r="102" spans="1:7" ht="19.95" customHeight="1">
      <c r="A102" s="128" t="s">
        <v>280</v>
      </c>
      <c r="B102" s="132" t="s">
        <v>285</v>
      </c>
      <c r="C102" s="132" t="s">
        <v>285</v>
      </c>
      <c r="D102" s="121">
        <v>10</v>
      </c>
      <c r="E102" s="120">
        <v>9</v>
      </c>
      <c r="F102" s="120">
        <v>8</v>
      </c>
      <c r="G102" s="120">
        <v>7</v>
      </c>
    </row>
    <row r="103" spans="1:7" ht="19.95" customHeight="1">
      <c r="A103" s="149"/>
      <c r="B103" s="361" t="s">
        <v>281</v>
      </c>
      <c r="C103" s="362"/>
      <c r="D103" s="362"/>
      <c r="E103" s="362"/>
      <c r="F103" s="362"/>
      <c r="G103" s="363"/>
    </row>
    <row r="104" spans="1:7" ht="19.95" customHeight="1">
      <c r="A104" s="124" t="s">
        <v>136</v>
      </c>
      <c r="B104" s="132" t="s">
        <v>285</v>
      </c>
      <c r="C104" s="132" t="s">
        <v>285</v>
      </c>
      <c r="D104" s="132" t="s">
        <v>285</v>
      </c>
      <c r="E104" s="132" t="s">
        <v>285</v>
      </c>
      <c r="F104" s="132" t="s">
        <v>285</v>
      </c>
      <c r="G104" s="121">
        <v>10</v>
      </c>
    </row>
    <row r="105" spans="1:7" ht="19.95" customHeight="1">
      <c r="A105" s="124" t="s">
        <v>282</v>
      </c>
      <c r="B105" s="132" t="s">
        <v>285</v>
      </c>
      <c r="C105" s="132" t="s">
        <v>285</v>
      </c>
      <c r="D105" s="132" t="s">
        <v>285</v>
      </c>
      <c r="E105" s="132" t="s">
        <v>285</v>
      </c>
      <c r="F105" s="132" t="s">
        <v>285</v>
      </c>
      <c r="G105" s="121">
        <v>10</v>
      </c>
    </row>
    <row r="106" spans="1:7" ht="19.95" customHeight="1">
      <c r="A106" s="124" t="s">
        <v>137</v>
      </c>
      <c r="B106" s="132" t="s">
        <v>285</v>
      </c>
      <c r="C106" s="132" t="s">
        <v>285</v>
      </c>
      <c r="D106" s="132" t="s">
        <v>285</v>
      </c>
      <c r="E106" s="132" t="s">
        <v>285</v>
      </c>
      <c r="F106" s="132" t="s">
        <v>285</v>
      </c>
      <c r="G106" s="121">
        <v>10</v>
      </c>
    </row>
    <row r="107" spans="1:7" ht="19.95" customHeight="1">
      <c r="A107" s="124" t="s">
        <v>138</v>
      </c>
      <c r="B107" s="132" t="s">
        <v>285</v>
      </c>
      <c r="C107" s="132" t="s">
        <v>285</v>
      </c>
      <c r="D107" s="132" t="s">
        <v>285</v>
      </c>
      <c r="E107" s="132" t="s">
        <v>285</v>
      </c>
      <c r="F107" s="132" t="s">
        <v>285</v>
      </c>
      <c r="G107" s="121">
        <v>9</v>
      </c>
    </row>
    <row r="108" spans="1:7" ht="19.95" customHeight="1">
      <c r="A108" s="124" t="s">
        <v>135</v>
      </c>
      <c r="B108" s="132" t="s">
        <v>285</v>
      </c>
      <c r="C108" s="132" t="s">
        <v>285</v>
      </c>
      <c r="D108" s="132" t="s">
        <v>285</v>
      </c>
      <c r="E108" s="121">
        <v>9</v>
      </c>
      <c r="F108" s="121">
        <v>8</v>
      </c>
      <c r="G108" s="121">
        <v>7</v>
      </c>
    </row>
    <row r="109" spans="1:7" ht="19.95" customHeight="1">
      <c r="A109" s="124" t="s">
        <v>283</v>
      </c>
      <c r="B109" s="132" t="s">
        <v>285</v>
      </c>
      <c r="C109" s="132" t="s">
        <v>285</v>
      </c>
      <c r="D109" s="121">
        <v>9</v>
      </c>
      <c r="E109" s="121">
        <v>8</v>
      </c>
      <c r="F109" s="121">
        <v>7</v>
      </c>
      <c r="G109" s="132" t="s">
        <v>285</v>
      </c>
    </row>
  </sheetData>
  <sheetProtection algorithmName="SHA-512" hashValue="+SgO3nNWGtISRpUxufK+gIfUbF6L0kggIKmstI6wYWgSNTC+ZBPkVjmd3IGd+APkSuypvWAM4ko7PJYyx6ppWA==" saltValue="3SQaM/zeOCFTKBCPzmqiGg==" spinCount="100000" sheet="1" objects="1" scenarios="1"/>
  <mergeCells count="18">
    <mergeCell ref="B103:G103"/>
    <mergeCell ref="B101:G101"/>
    <mergeCell ref="B90:G90"/>
    <mergeCell ref="B82:G82"/>
    <mergeCell ref="B74:G74"/>
    <mergeCell ref="B52:G52"/>
    <mergeCell ref="B59:G59"/>
    <mergeCell ref="B48:G48"/>
    <mergeCell ref="B43:G43"/>
    <mergeCell ref="B39:G39"/>
    <mergeCell ref="B29:G29"/>
    <mergeCell ref="B15:G15"/>
    <mergeCell ref="B5:G5"/>
    <mergeCell ref="E2:G2"/>
    <mergeCell ref="I5:J5"/>
    <mergeCell ref="I13:J13"/>
    <mergeCell ref="I28:J28"/>
    <mergeCell ref="I6:J6"/>
  </mergeCells>
  <conditionalFormatting sqref="A102">
    <cfRule type="cellIs" dxfId="1" priority="2" operator="equal">
      <formula>0</formula>
    </cfRule>
  </conditionalFormatting>
  <conditionalFormatting sqref="A105">
    <cfRule type="cellIs" dxfId="0" priority="1" operator="equal">
      <formula>0</formula>
    </cfRule>
  </conditionalFormatting>
  <pageMargins left="1" right="1" top="1" bottom="1" header="0.25" footer="0.25"/>
  <pageSetup scale="38" orientation="portrait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showGridLines="0" topLeftCell="A8" workbookViewId="0">
      <selection activeCell="B21" sqref="B21"/>
    </sheetView>
  </sheetViews>
  <sheetFormatPr baseColWidth="10" defaultColWidth="10.84375" defaultRowHeight="12.75" customHeight="1"/>
  <cols>
    <col min="1" max="3" width="20.69140625" style="38" customWidth="1"/>
    <col min="4" max="4" width="10.84375" style="38" customWidth="1"/>
    <col min="5" max="16384" width="10.84375" style="38"/>
  </cols>
  <sheetData>
    <row r="1" spans="1:4" ht="14.9" customHeight="1">
      <c r="A1" s="36"/>
      <c r="B1" s="36"/>
      <c r="C1" s="36"/>
      <c r="D1" s="37"/>
    </row>
    <row r="2" spans="1:4" ht="14.9" customHeight="1">
      <c r="A2" s="39"/>
      <c r="B2" s="40"/>
      <c r="C2" s="40"/>
      <c r="D2" s="37"/>
    </row>
    <row r="3" spans="1:4" ht="30" customHeight="1">
      <c r="A3" s="369" t="s">
        <v>139</v>
      </c>
      <c r="B3" s="370"/>
      <c r="C3" s="34" t="s">
        <v>140</v>
      </c>
      <c r="D3" s="41" t="s">
        <v>144</v>
      </c>
    </row>
    <row r="4" spans="1:4" ht="30" customHeight="1">
      <c r="A4" s="371" t="s">
        <v>179</v>
      </c>
      <c r="B4" s="43" t="s">
        <v>163</v>
      </c>
      <c r="C4" s="34" t="s">
        <v>43</v>
      </c>
      <c r="D4" s="34" t="s">
        <v>165</v>
      </c>
    </row>
    <row r="5" spans="1:4" ht="30" customHeight="1">
      <c r="A5" s="372"/>
      <c r="B5" s="43" t="s">
        <v>180</v>
      </c>
      <c r="C5" s="34" t="s">
        <v>161</v>
      </c>
      <c r="D5" s="34" t="s">
        <v>162</v>
      </c>
    </row>
    <row r="6" spans="1:4" ht="30" customHeight="1">
      <c r="A6" s="372"/>
      <c r="B6" s="43" t="s">
        <v>164</v>
      </c>
      <c r="C6" s="34" t="s">
        <v>165</v>
      </c>
      <c r="D6" s="34" t="s">
        <v>166</v>
      </c>
    </row>
    <row r="7" spans="1:4" ht="30" customHeight="1">
      <c r="A7" s="372"/>
      <c r="B7" s="42" t="s">
        <v>160</v>
      </c>
      <c r="C7" s="34" t="s">
        <v>161</v>
      </c>
      <c r="D7" s="34" t="s">
        <v>162</v>
      </c>
    </row>
    <row r="8" spans="1:4" ht="30" customHeight="1">
      <c r="A8" s="372"/>
      <c r="B8" s="42" t="s">
        <v>181</v>
      </c>
      <c r="C8" s="89" t="s">
        <v>161</v>
      </c>
      <c r="D8" s="35">
        <v>3</v>
      </c>
    </row>
    <row r="9" spans="1:4" ht="30" customHeight="1">
      <c r="A9" s="372"/>
      <c r="B9" s="42" t="s">
        <v>182</v>
      </c>
      <c r="C9" s="89" t="s">
        <v>165</v>
      </c>
      <c r="D9" s="35">
        <v>4</v>
      </c>
    </row>
    <row r="10" spans="1:4" ht="30" customHeight="1">
      <c r="A10" s="372"/>
      <c r="B10" s="42" t="s">
        <v>183</v>
      </c>
      <c r="C10" s="44" t="s">
        <v>162</v>
      </c>
      <c r="D10" s="35">
        <v>5</v>
      </c>
    </row>
    <row r="11" spans="1:4" ht="30" customHeight="1">
      <c r="A11" s="372"/>
      <c r="B11" s="42" t="s">
        <v>184</v>
      </c>
      <c r="C11" s="89" t="s">
        <v>161</v>
      </c>
      <c r="D11" s="35">
        <v>3</v>
      </c>
    </row>
    <row r="12" spans="1:4" ht="30" customHeight="1">
      <c r="A12" s="372"/>
      <c r="B12" s="42" t="s">
        <v>185</v>
      </c>
      <c r="C12" s="89" t="s">
        <v>165</v>
      </c>
      <c r="D12" s="35">
        <v>4</v>
      </c>
    </row>
    <row r="13" spans="1:4" ht="30" customHeight="1">
      <c r="A13" s="372"/>
      <c r="B13" s="42" t="s">
        <v>193</v>
      </c>
      <c r="C13" s="44" t="s">
        <v>162</v>
      </c>
      <c r="D13" s="35">
        <v>5</v>
      </c>
    </row>
    <row r="14" spans="1:4" ht="30" customHeight="1">
      <c r="A14" s="372"/>
      <c r="B14" s="42" t="s">
        <v>186</v>
      </c>
      <c r="C14" s="89" t="s">
        <v>165</v>
      </c>
      <c r="D14" s="35">
        <v>4</v>
      </c>
    </row>
    <row r="15" spans="1:4" ht="30" customHeight="1">
      <c r="A15" s="372"/>
      <c r="B15" s="42" t="s">
        <v>187</v>
      </c>
      <c r="C15" s="89" t="s">
        <v>162</v>
      </c>
      <c r="D15" s="35">
        <v>5</v>
      </c>
    </row>
    <row r="16" spans="1:4" ht="30" customHeight="1">
      <c r="A16" s="372"/>
      <c r="B16" s="42" t="s">
        <v>188</v>
      </c>
      <c r="C16" s="44" t="s">
        <v>166</v>
      </c>
      <c r="D16" s="35">
        <v>6</v>
      </c>
    </row>
    <row r="17" spans="1:4" ht="30" customHeight="1">
      <c r="A17" s="372"/>
      <c r="B17" s="42" t="s">
        <v>189</v>
      </c>
      <c r="C17" s="89" t="s">
        <v>165</v>
      </c>
      <c r="D17" s="35">
        <v>4</v>
      </c>
    </row>
    <row r="18" spans="1:4" ht="30" customHeight="1">
      <c r="A18" s="372"/>
      <c r="B18" s="42" t="s">
        <v>190</v>
      </c>
      <c r="C18" s="89" t="s">
        <v>162</v>
      </c>
      <c r="D18" s="35">
        <v>5</v>
      </c>
    </row>
    <row r="19" spans="1:4" ht="30" customHeight="1">
      <c r="A19" s="372"/>
      <c r="B19" s="42" t="s">
        <v>191</v>
      </c>
      <c r="C19" s="89" t="s">
        <v>166</v>
      </c>
      <c r="D19" s="35">
        <v>6</v>
      </c>
    </row>
    <row r="20" spans="1:4" ht="30" customHeight="1">
      <c r="A20" s="372"/>
      <c r="B20" s="42" t="s">
        <v>192</v>
      </c>
      <c r="C20" s="88">
        <v>5</v>
      </c>
      <c r="D20" s="35">
        <v>7</v>
      </c>
    </row>
    <row r="21" spans="1:4" ht="29.6" customHeight="1">
      <c r="B21" s="42" t="s">
        <v>296</v>
      </c>
      <c r="C21" s="88">
        <v>5</v>
      </c>
      <c r="D21" s="35">
        <v>7</v>
      </c>
    </row>
  </sheetData>
  <sheetProtection algorithmName="SHA-512" hashValue="L9nvT5z05Jg+jdqlzq7XD1o+2tyVxgZyiic8qbf2imGJ0uGgwdVmd/U0J8z2vlFRAKfQvnz4u3ZG7y2+XucC6w==" saltValue="SDDI8Ioka/j7Ay3PMpVCDA==" spinCount="100000" sheet="1" objects="1" scenarios="1"/>
  <mergeCells count="2">
    <mergeCell ref="A3:B3"/>
    <mergeCell ref="A4:A20"/>
  </mergeCells>
  <phoneticPr fontId="19" type="noConversion"/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FAP EQUIPE</vt:lpstr>
      <vt:lpstr>BASE DONNEES LANCERS</vt:lpstr>
      <vt:lpstr>BASE DONNEES ROULERS</vt:lpstr>
      <vt:lpstr>Catégories</vt:lpstr>
      <vt:lpstr>'FAP EQUIPE'!Zone_d_impression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EXT28300</dc:creator>
  <cp:lastModifiedBy>Joffrey Neumann</cp:lastModifiedBy>
  <cp:lastPrinted>2025-10-23T18:49:35Z</cp:lastPrinted>
  <dcterms:created xsi:type="dcterms:W3CDTF">2021-10-19T14:57:23Z</dcterms:created>
  <dcterms:modified xsi:type="dcterms:W3CDTF">2025-12-09T22:21:59Z</dcterms:modified>
</cp:coreProperties>
</file>