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pe\Desktop\"/>
    </mc:Choice>
  </mc:AlternateContent>
  <bookViews>
    <workbookView xWindow="-120" yWindow="-120" windowWidth="24240" windowHeight="13020" firstSheet="3" activeTab="5"/>
  </bookViews>
  <sheets>
    <sheet name="Duos CJS3 Cerceaux" sheetId="12" r:id="rId1"/>
    <sheet name="Ind S+" sheetId="15" r:id="rId2"/>
    <sheet name="Ind National Ballon + Massues" sheetId="16" r:id="rId3"/>
    <sheet name="Ens CJS3 Ballons" sheetId="17" r:id="rId4"/>
    <sheet name="Ens CJS2 Cordes Cerceaux" sheetId="18" r:id="rId5"/>
    <sheet name="Ind S1" sheetId="19" r:id="rId6"/>
    <sheet name="Duos CJS+" sheetId="20" r:id="rId7"/>
    <sheet name="Duos CJS2 Rubans" sheetId="21" r:id="rId8"/>
    <sheet name="Ind J3 Ruban" sheetId="22" r:id="rId9"/>
    <sheet name="Duos CJS1 Ballon Corde" sheetId="13" r:id="rId10"/>
    <sheet name="Ind S2" sheetId="14" r:id="rId11"/>
    <sheet name="Ens BM2 Ballons" sheetId="1" r:id="rId12"/>
    <sheet name="Ind S3 Ruban" sheetId="23" r:id="rId13"/>
  </sheets>
  <calcPr calcId="162913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3" l="1"/>
  <c r="M14" i="23"/>
  <c r="M11" i="23"/>
  <c r="M10" i="23"/>
  <c r="M13" i="23"/>
  <c r="M9" i="23"/>
  <c r="M8" i="23"/>
  <c r="P12" i="23"/>
  <c r="P14" i="23"/>
  <c r="P11" i="23"/>
  <c r="P10" i="23"/>
  <c r="P13" i="23"/>
  <c r="P9" i="23"/>
  <c r="P8" i="23"/>
  <c r="T10" i="14"/>
  <c r="AJ17" i="14"/>
  <c r="AJ8" i="14"/>
  <c r="AJ14" i="14"/>
  <c r="AJ12" i="14"/>
  <c r="AJ13" i="14"/>
  <c r="AJ20" i="14"/>
  <c r="AJ16" i="14"/>
  <c r="AJ21" i="14"/>
  <c r="AJ9" i="14"/>
  <c r="AJ15" i="14"/>
  <c r="AJ11" i="14"/>
  <c r="AJ18" i="14"/>
  <c r="AJ10" i="14"/>
  <c r="AM17" i="14"/>
  <c r="AM8" i="14"/>
  <c r="AM14" i="14"/>
  <c r="AM12" i="14"/>
  <c r="AM13" i="14"/>
  <c r="AM20" i="14"/>
  <c r="AM16" i="14"/>
  <c r="AM21" i="14"/>
  <c r="AM9" i="14"/>
  <c r="AM15" i="14"/>
  <c r="AM11" i="14"/>
  <c r="AM18" i="14"/>
  <c r="AM10" i="14"/>
  <c r="AM19" i="14"/>
  <c r="AJ19" i="14"/>
  <c r="AG8" i="14"/>
  <c r="AG14" i="14"/>
  <c r="AG12" i="14"/>
  <c r="AG13" i="14"/>
  <c r="AG20" i="14"/>
  <c r="AG16" i="14"/>
  <c r="AG21" i="14"/>
  <c r="AG9" i="14"/>
  <c r="AG15" i="14"/>
  <c r="AG11" i="14"/>
  <c r="AG18" i="14"/>
  <c r="AG10" i="14"/>
  <c r="AG19" i="14"/>
  <c r="AG17" i="14"/>
  <c r="AD8" i="14"/>
  <c r="AD14" i="14"/>
  <c r="AD12" i="14"/>
  <c r="AD13" i="14"/>
  <c r="AD20" i="14"/>
  <c r="AD16" i="14"/>
  <c r="AD21" i="14"/>
  <c r="AD9" i="14"/>
  <c r="AD15" i="14"/>
  <c r="AD11" i="14"/>
  <c r="AD18" i="14"/>
  <c r="AD10" i="14"/>
  <c r="AD19" i="14"/>
  <c r="AD17" i="14"/>
  <c r="AL8" i="1" l="1"/>
  <c r="AI8" i="1"/>
  <c r="AF8" i="1"/>
  <c r="AC8" i="1"/>
  <c r="A6" i="13"/>
  <c r="M8" i="14" l="1"/>
  <c r="M14" i="14"/>
  <c r="M12" i="14"/>
  <c r="M13" i="14"/>
  <c r="M20" i="14"/>
  <c r="M16" i="14"/>
  <c r="M21" i="14"/>
  <c r="M9" i="14"/>
  <c r="M15" i="14"/>
  <c r="M11" i="14"/>
  <c r="M18" i="14"/>
  <c r="M10" i="14"/>
  <c r="M19" i="14"/>
  <c r="P8" i="14"/>
  <c r="P14" i="14"/>
  <c r="P12" i="14"/>
  <c r="P13" i="14"/>
  <c r="P20" i="14"/>
  <c r="P16" i="14"/>
  <c r="P21" i="14"/>
  <c r="P9" i="14"/>
  <c r="P15" i="14"/>
  <c r="P11" i="14"/>
  <c r="P18" i="14"/>
  <c r="P10" i="14"/>
  <c r="P19" i="14"/>
  <c r="P17" i="14"/>
  <c r="M17" i="14"/>
  <c r="O8" i="1" l="1"/>
  <c r="L8" i="1"/>
  <c r="AG6" i="19" l="1"/>
  <c r="AG8" i="19"/>
  <c r="AG9" i="19"/>
  <c r="AG10" i="19"/>
  <c r="AG11" i="19"/>
  <c r="AG7" i="19"/>
  <c r="AD6" i="19"/>
  <c r="AD8" i="19"/>
  <c r="AD9" i="19"/>
  <c r="AD10" i="19"/>
  <c r="AD11" i="19"/>
  <c r="AD7" i="19"/>
  <c r="G8" i="21" l="1"/>
  <c r="AF6" i="18" l="1"/>
  <c r="AC6" i="18"/>
  <c r="AI7" i="18"/>
  <c r="AF7" i="18"/>
  <c r="AC7" i="18"/>
  <c r="S6" i="18"/>
  <c r="AG6" i="16" l="1"/>
  <c r="AG8" i="16"/>
  <c r="AG7" i="16"/>
  <c r="AD6" i="16"/>
  <c r="AD7" i="16"/>
  <c r="AD8" i="16"/>
  <c r="T12" i="15" l="1"/>
  <c r="T9" i="15"/>
  <c r="T8" i="15"/>
  <c r="T10" i="15"/>
  <c r="T7" i="15"/>
  <c r="G8" i="15"/>
  <c r="G10" i="15"/>
  <c r="W9" i="23" l="1"/>
  <c r="T9" i="23"/>
  <c r="X9" i="23" s="1"/>
  <c r="Q9" i="23"/>
  <c r="J9" i="23"/>
  <c r="G9" i="23"/>
  <c r="W13" i="23"/>
  <c r="T13" i="23"/>
  <c r="J13" i="23"/>
  <c r="G13" i="23"/>
  <c r="W10" i="23"/>
  <c r="T10" i="23"/>
  <c r="J10" i="23"/>
  <c r="G10" i="23"/>
  <c r="W11" i="23"/>
  <c r="T11" i="23"/>
  <c r="J11" i="23"/>
  <c r="G11" i="23"/>
  <c r="W14" i="23"/>
  <c r="T14" i="23"/>
  <c r="J14" i="23"/>
  <c r="G14" i="23"/>
  <c r="W12" i="23"/>
  <c r="T12" i="23"/>
  <c r="Q12" i="23"/>
  <c r="J12" i="23"/>
  <c r="G12" i="23"/>
  <c r="W8" i="23"/>
  <c r="T8" i="23"/>
  <c r="Q8" i="23"/>
  <c r="J8" i="23"/>
  <c r="G8" i="23"/>
  <c r="AA7" i="23"/>
  <c r="G11" i="14"/>
  <c r="J11" i="14"/>
  <c r="T11" i="14"/>
  <c r="W11" i="14"/>
  <c r="AN11" i="14"/>
  <c r="AQ11" i="14"/>
  <c r="AT11" i="14"/>
  <c r="G18" i="14"/>
  <c r="J18" i="14"/>
  <c r="T18" i="14"/>
  <c r="W18" i="14"/>
  <c r="AQ18" i="14"/>
  <c r="AT18" i="14"/>
  <c r="G10" i="14"/>
  <c r="J10" i="14"/>
  <c r="W10" i="14"/>
  <c r="AQ10" i="14"/>
  <c r="AT10" i="14"/>
  <c r="G19" i="14"/>
  <c r="J19" i="14"/>
  <c r="T19" i="14"/>
  <c r="W19" i="14"/>
  <c r="AQ19" i="14"/>
  <c r="AT19" i="14"/>
  <c r="AT15" i="14"/>
  <c r="AQ15" i="14"/>
  <c r="W15" i="14"/>
  <c r="T15" i="14"/>
  <c r="J15" i="14"/>
  <c r="G15" i="14"/>
  <c r="AT9" i="14"/>
  <c r="AQ9" i="14"/>
  <c r="W9" i="14"/>
  <c r="T9" i="14"/>
  <c r="J9" i="14"/>
  <c r="G9" i="14"/>
  <c r="AT21" i="14"/>
  <c r="AQ21" i="14"/>
  <c r="W21" i="14"/>
  <c r="T21" i="14"/>
  <c r="J21" i="14"/>
  <c r="G21" i="14"/>
  <c r="AT16" i="14"/>
  <c r="AQ16" i="14"/>
  <c r="W16" i="14"/>
  <c r="T16" i="14"/>
  <c r="J16" i="14"/>
  <c r="G16" i="14"/>
  <c r="AT20" i="14"/>
  <c r="AQ20" i="14"/>
  <c r="W20" i="14"/>
  <c r="T20" i="14"/>
  <c r="J20" i="14"/>
  <c r="G20" i="14"/>
  <c r="AT13" i="14"/>
  <c r="AQ13" i="14"/>
  <c r="W13" i="14"/>
  <c r="T13" i="14"/>
  <c r="J13" i="14"/>
  <c r="G13" i="14"/>
  <c r="AT12" i="14"/>
  <c r="AQ12" i="14"/>
  <c r="W12" i="14"/>
  <c r="T12" i="14"/>
  <c r="J12" i="14"/>
  <c r="G12" i="14"/>
  <c r="AT14" i="14"/>
  <c r="AQ14" i="14"/>
  <c r="W14" i="14"/>
  <c r="T14" i="14"/>
  <c r="J14" i="14"/>
  <c r="G14" i="14"/>
  <c r="AT8" i="14"/>
  <c r="AQ8" i="14"/>
  <c r="W8" i="14"/>
  <c r="T8" i="14"/>
  <c r="J8" i="14"/>
  <c r="G8" i="14"/>
  <c r="AT17" i="14"/>
  <c r="AQ17" i="14"/>
  <c r="W17" i="14"/>
  <c r="T17" i="14"/>
  <c r="J17" i="14"/>
  <c r="G17" i="14"/>
  <c r="AX7" i="14"/>
  <c r="AA7" i="14"/>
  <c r="X14" i="23" l="1"/>
  <c r="X19" i="14"/>
  <c r="X11" i="23"/>
  <c r="X18" i="14"/>
  <c r="AU14" i="14"/>
  <c r="AU9" i="14"/>
  <c r="Q11" i="14"/>
  <c r="X8" i="23"/>
  <c r="Q11" i="23"/>
  <c r="AA11" i="23" s="1"/>
  <c r="A11" i="23" s="1"/>
  <c r="X10" i="23"/>
  <c r="AA9" i="23"/>
  <c r="A9" i="23" s="1"/>
  <c r="AA8" i="23"/>
  <c r="A8" i="23" s="1"/>
  <c r="Q14" i="23"/>
  <c r="AA14" i="23" s="1"/>
  <c r="A14" i="23" s="1"/>
  <c r="Q13" i="23"/>
  <c r="X12" i="23"/>
  <c r="AA12" i="23" s="1"/>
  <c r="A12" i="23" s="1"/>
  <c r="Q10" i="23"/>
  <c r="X13" i="23"/>
  <c r="Q19" i="14"/>
  <c r="Q18" i="14"/>
  <c r="AA18" i="14" s="1"/>
  <c r="AU18" i="14"/>
  <c r="Q20" i="14"/>
  <c r="AU20" i="14"/>
  <c r="AN19" i="14"/>
  <c r="X10" i="14"/>
  <c r="AN18" i="14"/>
  <c r="Q10" i="14"/>
  <c r="X11" i="14"/>
  <c r="AU11" i="14"/>
  <c r="AX11" i="14" s="1"/>
  <c r="AN10" i="14"/>
  <c r="AU10" i="14"/>
  <c r="AU19" i="14"/>
  <c r="AA19" i="14"/>
  <c r="X8" i="14"/>
  <c r="AN14" i="14"/>
  <c r="X12" i="14"/>
  <c r="X9" i="14"/>
  <c r="X20" i="14"/>
  <c r="Q12" i="14"/>
  <c r="AU17" i="14"/>
  <c r="AU21" i="14"/>
  <c r="Q15" i="14"/>
  <c r="AU15" i="14"/>
  <c r="X17" i="14"/>
  <c r="X21" i="14"/>
  <c r="Q13" i="14"/>
  <c r="Q21" i="14"/>
  <c r="X14" i="14"/>
  <c r="AU12" i="14"/>
  <c r="X15" i="14"/>
  <c r="AA15" i="14" s="1"/>
  <c r="AN17" i="14"/>
  <c r="Q8" i="14"/>
  <c r="AA8" i="14" s="1"/>
  <c r="AU13" i="14"/>
  <c r="Q16" i="14"/>
  <c r="AU16" i="14"/>
  <c r="Q17" i="14"/>
  <c r="X13" i="14"/>
  <c r="AN20" i="14"/>
  <c r="AX20" i="14" s="1"/>
  <c r="X16" i="14"/>
  <c r="AN21" i="14"/>
  <c r="AX21" i="14" s="1"/>
  <c r="Q9" i="14"/>
  <c r="Q14" i="14"/>
  <c r="AN16" i="14"/>
  <c r="AX16" i="14" s="1"/>
  <c r="AN8" i="14"/>
  <c r="AN9" i="14"/>
  <c r="AU8" i="14"/>
  <c r="AX8" i="14" s="1"/>
  <c r="AY8" i="14" s="1"/>
  <c r="AN12" i="14"/>
  <c r="AN15" i="14"/>
  <c r="AN13" i="14"/>
  <c r="AX10" i="14" l="1"/>
  <c r="AX18" i="14"/>
  <c r="AY18" i="14" s="1"/>
  <c r="AA10" i="23"/>
  <c r="A10" i="23" s="1"/>
  <c r="AX14" i="14"/>
  <c r="AX12" i="14"/>
  <c r="AA20" i="14"/>
  <c r="AY20" i="14" s="1"/>
  <c r="AA11" i="14"/>
  <c r="AY11" i="14" s="1"/>
  <c r="A11" i="14" s="1"/>
  <c r="AX19" i="14"/>
  <c r="AY19" i="14" s="1"/>
  <c r="AX9" i="14"/>
  <c r="AX17" i="14"/>
  <c r="AA17" i="14"/>
  <c r="A8" i="14" s="1"/>
  <c r="AA13" i="23"/>
  <c r="A13" i="23" s="1"/>
  <c r="AA10" i="14"/>
  <c r="AA12" i="14"/>
  <c r="AA14" i="14"/>
  <c r="AA9" i="14"/>
  <c r="AA13" i="14"/>
  <c r="AA16" i="14"/>
  <c r="AA21" i="14"/>
  <c r="AY21" i="14" s="1"/>
  <c r="AX15" i="14"/>
  <c r="AY15" i="14" s="1"/>
  <c r="AX13" i="14"/>
  <c r="W6" i="13"/>
  <c r="T6" i="13"/>
  <c r="P6" i="13"/>
  <c r="M6" i="13"/>
  <c r="J6" i="13"/>
  <c r="G6" i="13"/>
  <c r="W8" i="13"/>
  <c r="T8" i="13"/>
  <c r="P8" i="13"/>
  <c r="M8" i="13"/>
  <c r="J8" i="13"/>
  <c r="G8" i="13"/>
  <c r="W7" i="13"/>
  <c r="T7" i="13"/>
  <c r="P7" i="13"/>
  <c r="M7" i="13"/>
  <c r="J7" i="13"/>
  <c r="G7" i="13"/>
  <c r="W9" i="13"/>
  <c r="T9" i="13"/>
  <c r="P9" i="13"/>
  <c r="M9" i="13"/>
  <c r="J9" i="13"/>
  <c r="G9" i="13"/>
  <c r="W10" i="13"/>
  <c r="T10" i="13"/>
  <c r="P10" i="13"/>
  <c r="M10" i="13"/>
  <c r="J10" i="13"/>
  <c r="G10" i="13"/>
  <c r="AA5" i="13"/>
  <c r="W10" i="22"/>
  <c r="T10" i="22"/>
  <c r="P10" i="22"/>
  <c r="M10" i="22"/>
  <c r="J10" i="22"/>
  <c r="G10" i="22"/>
  <c r="W12" i="22"/>
  <c r="T12" i="22"/>
  <c r="P12" i="22"/>
  <c r="M12" i="22"/>
  <c r="J12" i="22"/>
  <c r="G12" i="22"/>
  <c r="W8" i="22"/>
  <c r="T8" i="22"/>
  <c r="P8" i="22"/>
  <c r="M8" i="22"/>
  <c r="J8" i="22"/>
  <c r="G8" i="22"/>
  <c r="W14" i="22"/>
  <c r="T14" i="22"/>
  <c r="P14" i="22"/>
  <c r="M14" i="22"/>
  <c r="J14" i="22"/>
  <c r="G14" i="22"/>
  <c r="W7" i="22"/>
  <c r="T7" i="22"/>
  <c r="P7" i="22"/>
  <c r="M7" i="22"/>
  <c r="Q7" i="22" s="1"/>
  <c r="J7" i="22"/>
  <c r="G7" i="22"/>
  <c r="W11" i="22"/>
  <c r="T11" i="22"/>
  <c r="P11" i="22"/>
  <c r="M11" i="22"/>
  <c r="J11" i="22"/>
  <c r="G11" i="22"/>
  <c r="W6" i="22"/>
  <c r="T6" i="22"/>
  <c r="P6" i="22"/>
  <c r="M6" i="22"/>
  <c r="J6" i="22"/>
  <c r="G6" i="22"/>
  <c r="W13" i="22"/>
  <c r="T13" i="22"/>
  <c r="X13" i="22" s="1"/>
  <c r="P13" i="22"/>
  <c r="M13" i="22"/>
  <c r="J13" i="22"/>
  <c r="G13" i="22"/>
  <c r="W9" i="22"/>
  <c r="T9" i="22"/>
  <c r="P9" i="22"/>
  <c r="M9" i="22"/>
  <c r="J9" i="22"/>
  <c r="G9" i="22"/>
  <c r="AA5" i="22"/>
  <c r="W6" i="21"/>
  <c r="T6" i="21"/>
  <c r="P6" i="21"/>
  <c r="M6" i="21"/>
  <c r="J6" i="21"/>
  <c r="G6" i="21"/>
  <c r="W7" i="21"/>
  <c r="T7" i="21"/>
  <c r="P7" i="21"/>
  <c r="M7" i="21"/>
  <c r="J7" i="21"/>
  <c r="G7" i="21"/>
  <c r="W8" i="21"/>
  <c r="T8" i="21"/>
  <c r="P8" i="21"/>
  <c r="M8" i="21"/>
  <c r="J8" i="21"/>
  <c r="AA5" i="21"/>
  <c r="AY9" i="14" l="1"/>
  <c r="AY12" i="14"/>
  <c r="A12" i="14" s="1"/>
  <c r="AY10" i="14"/>
  <c r="A10" i="14" s="1"/>
  <c r="AY13" i="14"/>
  <c r="A13" i="14" s="1"/>
  <c r="A21" i="14"/>
  <c r="A20" i="14"/>
  <c r="AY17" i="14"/>
  <c r="A17" i="14" s="1"/>
  <c r="AY14" i="14"/>
  <c r="A14" i="14" s="1"/>
  <c r="AY16" i="14"/>
  <c r="A16" i="14" s="1"/>
  <c r="A18" i="14"/>
  <c r="A19" i="14"/>
  <c r="X8" i="13"/>
  <c r="AA8" i="13" s="1"/>
  <c r="A8" i="13" s="1"/>
  <c r="Q8" i="13"/>
  <c r="X6" i="13"/>
  <c r="X7" i="13"/>
  <c r="Q7" i="13"/>
  <c r="X9" i="13"/>
  <c r="X10" i="13"/>
  <c r="A9" i="14"/>
  <c r="A15" i="14"/>
  <c r="X10" i="22"/>
  <c r="X14" i="22"/>
  <c r="X6" i="22"/>
  <c r="X6" i="21"/>
  <c r="Q6" i="21"/>
  <c r="Q7" i="21"/>
  <c r="X9" i="22"/>
  <c r="AA7" i="13"/>
  <c r="A7" i="13" s="1"/>
  <c r="Q9" i="13"/>
  <c r="AA9" i="13" s="1"/>
  <c r="A9" i="13" s="1"/>
  <c r="Q10" i="13"/>
  <c r="AA10" i="13" s="1"/>
  <c r="A10" i="13" s="1"/>
  <c r="Q6" i="13"/>
  <c r="Q6" i="22"/>
  <c r="X11" i="22"/>
  <c r="Q8" i="22"/>
  <c r="X12" i="22"/>
  <c r="Q9" i="22"/>
  <c r="AA9" i="22" s="1"/>
  <c r="A9" i="22" s="1"/>
  <c r="Q11" i="22"/>
  <c r="AA11" i="22" s="1"/>
  <c r="A11" i="22" s="1"/>
  <c r="Q12" i="22"/>
  <c r="Q13" i="22"/>
  <c r="AA13" i="22" s="1"/>
  <c r="A13" i="22" s="1"/>
  <c r="Q14" i="22"/>
  <c r="X8" i="22"/>
  <c r="X7" i="22"/>
  <c r="AA7" i="22" s="1"/>
  <c r="A7" i="22" s="1"/>
  <c r="Q10" i="22"/>
  <c r="AA10" i="22" s="1"/>
  <c r="A10" i="22" s="1"/>
  <c r="AA6" i="22"/>
  <c r="A6" i="22" s="1"/>
  <c r="X7" i="21"/>
  <c r="AA7" i="21" s="1"/>
  <c r="A7" i="21" s="1"/>
  <c r="X8" i="21"/>
  <c r="Q8" i="21"/>
  <c r="AA6" i="21"/>
  <c r="A6" i="21" s="1"/>
  <c r="AA6" i="13" l="1"/>
  <c r="AA14" i="22"/>
  <c r="A14" i="22" s="1"/>
  <c r="AA12" i="22"/>
  <c r="A12" i="22" s="1"/>
  <c r="AA8" i="22"/>
  <c r="A8" i="22" s="1"/>
  <c r="AA8" i="21"/>
  <c r="A8" i="21" s="1"/>
  <c r="W8" i="20"/>
  <c r="T8" i="20"/>
  <c r="X8" i="20" s="1"/>
  <c r="P8" i="20"/>
  <c r="M8" i="20"/>
  <c r="J8" i="20"/>
  <c r="G8" i="20"/>
  <c r="W7" i="20"/>
  <c r="T7" i="20"/>
  <c r="P7" i="20"/>
  <c r="M7" i="20"/>
  <c r="J7" i="20"/>
  <c r="G7" i="20"/>
  <c r="W6" i="20"/>
  <c r="T6" i="20"/>
  <c r="P6" i="20"/>
  <c r="M6" i="20"/>
  <c r="J6" i="20"/>
  <c r="G6" i="20"/>
  <c r="AA5" i="20"/>
  <c r="AT11" i="19"/>
  <c r="AQ11" i="19"/>
  <c r="AM11" i="19"/>
  <c r="AJ11" i="19"/>
  <c r="AN11" i="19" s="1"/>
  <c r="W11" i="19"/>
  <c r="T11" i="19"/>
  <c r="P11" i="19"/>
  <c r="M11" i="19"/>
  <c r="J11" i="19"/>
  <c r="G11" i="19"/>
  <c r="AT10" i="19"/>
  <c r="AQ10" i="19"/>
  <c r="AM10" i="19"/>
  <c r="AJ10" i="19"/>
  <c r="AN10" i="19" s="1"/>
  <c r="W10" i="19"/>
  <c r="T10" i="19"/>
  <c r="P10" i="19"/>
  <c r="M10" i="19"/>
  <c r="J10" i="19"/>
  <c r="G10" i="19"/>
  <c r="AT9" i="19"/>
  <c r="AQ9" i="19"/>
  <c r="AM9" i="19"/>
  <c r="AJ9" i="19"/>
  <c r="W9" i="19"/>
  <c r="T9" i="19"/>
  <c r="P9" i="19"/>
  <c r="M9" i="19"/>
  <c r="J9" i="19"/>
  <c r="G9" i="19"/>
  <c r="AT8" i="19"/>
  <c r="AQ8" i="19"/>
  <c r="AM8" i="19"/>
  <c r="AJ8" i="19"/>
  <c r="W8" i="19"/>
  <c r="T8" i="19"/>
  <c r="P8" i="19"/>
  <c r="M8" i="19"/>
  <c r="J8" i="19"/>
  <c r="G8" i="19"/>
  <c r="AT7" i="19"/>
  <c r="AQ7" i="19"/>
  <c r="AM7" i="19"/>
  <c r="AJ7" i="19"/>
  <c r="W7" i="19"/>
  <c r="T7" i="19"/>
  <c r="X7" i="19" s="1"/>
  <c r="P7" i="19"/>
  <c r="M7" i="19"/>
  <c r="J7" i="19"/>
  <c r="G7" i="19"/>
  <c r="AT6" i="19"/>
  <c r="AQ6" i="19"/>
  <c r="AM6" i="19"/>
  <c r="AJ6" i="19"/>
  <c r="W6" i="19"/>
  <c r="T6" i="19"/>
  <c r="P6" i="19"/>
  <c r="M6" i="19"/>
  <c r="J6" i="19"/>
  <c r="G6" i="19"/>
  <c r="AX5" i="19"/>
  <c r="AA5" i="19"/>
  <c r="AS7" i="18"/>
  <c r="AP7" i="18"/>
  <c r="AL7" i="18"/>
  <c r="V7" i="18"/>
  <c r="S7" i="18"/>
  <c r="O7" i="18"/>
  <c r="L7" i="18"/>
  <c r="I7" i="18"/>
  <c r="F7" i="18"/>
  <c r="AS6" i="18"/>
  <c r="AP6" i="18"/>
  <c r="AL6" i="18"/>
  <c r="AI6" i="18"/>
  <c r="V6" i="18"/>
  <c r="W6" i="18" s="1"/>
  <c r="O6" i="18"/>
  <c r="L6" i="18"/>
  <c r="I6" i="18"/>
  <c r="F6" i="18"/>
  <c r="AW5" i="18"/>
  <c r="Z5" i="18"/>
  <c r="V7" i="17"/>
  <c r="S7" i="17"/>
  <c r="O7" i="17"/>
  <c r="L7" i="17"/>
  <c r="I7" i="17"/>
  <c r="F7" i="17"/>
  <c r="V8" i="17"/>
  <c r="S8" i="17"/>
  <c r="O8" i="17"/>
  <c r="L8" i="17"/>
  <c r="I8" i="17"/>
  <c r="F8" i="17"/>
  <c r="V6" i="17"/>
  <c r="S6" i="17"/>
  <c r="O6" i="17"/>
  <c r="L6" i="17"/>
  <c r="I6" i="17"/>
  <c r="F6" i="17"/>
  <c r="Z5" i="17"/>
  <c r="AT7" i="16"/>
  <c r="AQ7" i="16"/>
  <c r="AM7" i="16"/>
  <c r="AJ7" i="16"/>
  <c r="W7" i="16"/>
  <c r="T7" i="16"/>
  <c r="P7" i="16"/>
  <c r="M7" i="16"/>
  <c r="J7" i="16"/>
  <c r="G7" i="16"/>
  <c r="AT8" i="16"/>
  <c r="AQ8" i="16"/>
  <c r="AM8" i="16"/>
  <c r="AJ8" i="16"/>
  <c r="W8" i="16"/>
  <c r="T8" i="16"/>
  <c r="X8" i="16" s="1"/>
  <c r="P8" i="16"/>
  <c r="M8" i="16"/>
  <c r="J8" i="16"/>
  <c r="G8" i="16"/>
  <c r="AT6" i="16"/>
  <c r="AQ6" i="16"/>
  <c r="AM6" i="16"/>
  <c r="AJ6" i="16"/>
  <c r="AN6" i="16" s="1"/>
  <c r="W6" i="16"/>
  <c r="T6" i="16"/>
  <c r="P6" i="16"/>
  <c r="M6" i="16"/>
  <c r="J6" i="16"/>
  <c r="G6" i="16"/>
  <c r="AX5" i="16"/>
  <c r="AA5" i="16"/>
  <c r="W6" i="15"/>
  <c r="T6" i="15"/>
  <c r="X6" i="15" s="1"/>
  <c r="P6" i="15"/>
  <c r="M6" i="15"/>
  <c r="Q6" i="15" s="1"/>
  <c r="J6" i="15"/>
  <c r="G6" i="15"/>
  <c r="W13" i="15"/>
  <c r="T13" i="15"/>
  <c r="P13" i="15"/>
  <c r="M13" i="15"/>
  <c r="J13" i="15"/>
  <c r="G13" i="15"/>
  <c r="W7" i="15"/>
  <c r="P7" i="15"/>
  <c r="M7" i="15"/>
  <c r="J7" i="15"/>
  <c r="G7" i="15"/>
  <c r="W10" i="15"/>
  <c r="P10" i="15"/>
  <c r="M10" i="15"/>
  <c r="J10" i="15"/>
  <c r="W8" i="15"/>
  <c r="X8" i="15" s="1"/>
  <c r="P8" i="15"/>
  <c r="M8" i="15"/>
  <c r="J8" i="15"/>
  <c r="W9" i="15"/>
  <c r="P9" i="15"/>
  <c r="M9" i="15"/>
  <c r="J9" i="15"/>
  <c r="G9" i="15"/>
  <c r="W12" i="15"/>
  <c r="P12" i="15"/>
  <c r="M12" i="15"/>
  <c r="Q12" i="15" s="1"/>
  <c r="J12" i="15"/>
  <c r="G12" i="15"/>
  <c r="W11" i="15"/>
  <c r="T11" i="15"/>
  <c r="P11" i="15"/>
  <c r="M11" i="15"/>
  <c r="J11" i="15"/>
  <c r="G11" i="15"/>
  <c r="AA5" i="15"/>
  <c r="G8" i="12"/>
  <c r="J8" i="12"/>
  <c r="M8" i="12"/>
  <c r="P8" i="12"/>
  <c r="Q8" i="12" s="1"/>
  <c r="T8" i="12"/>
  <c r="W8" i="12"/>
  <c r="G18" i="12"/>
  <c r="J18" i="12"/>
  <c r="M18" i="12"/>
  <c r="P18" i="12"/>
  <c r="T18" i="12"/>
  <c r="W18" i="12"/>
  <c r="X18" i="12" s="1"/>
  <c r="W9" i="12"/>
  <c r="T9" i="12"/>
  <c r="P9" i="12"/>
  <c r="M9" i="12"/>
  <c r="J9" i="12"/>
  <c r="G9" i="12"/>
  <c r="W15" i="12"/>
  <c r="T15" i="12"/>
  <c r="P15" i="12"/>
  <c r="M15" i="12"/>
  <c r="J15" i="12"/>
  <c r="G15" i="12"/>
  <c r="W11" i="12"/>
  <c r="T11" i="12"/>
  <c r="P11" i="12"/>
  <c r="M11" i="12"/>
  <c r="J11" i="12"/>
  <c r="G11" i="12"/>
  <c r="W13" i="12"/>
  <c r="T13" i="12"/>
  <c r="P13" i="12"/>
  <c r="M13" i="12"/>
  <c r="J13" i="12"/>
  <c r="G13" i="12"/>
  <c r="W10" i="12"/>
  <c r="T10" i="12"/>
  <c r="P10" i="12"/>
  <c r="M10" i="12"/>
  <c r="J10" i="12"/>
  <c r="G10" i="12"/>
  <c r="W17" i="12"/>
  <c r="T17" i="12"/>
  <c r="P17" i="12"/>
  <c r="M17" i="12"/>
  <c r="J17" i="12"/>
  <c r="G17" i="12"/>
  <c r="W7" i="12"/>
  <c r="T7" i="12"/>
  <c r="P7" i="12"/>
  <c r="M7" i="12"/>
  <c r="J7" i="12"/>
  <c r="G7" i="12"/>
  <c r="W14" i="12"/>
  <c r="T14" i="12"/>
  <c r="P14" i="12"/>
  <c r="M14" i="12"/>
  <c r="J14" i="12"/>
  <c r="G14" i="12"/>
  <c r="W12" i="12"/>
  <c r="T12" i="12"/>
  <c r="P12" i="12"/>
  <c r="M12" i="12"/>
  <c r="J12" i="12"/>
  <c r="G12" i="12"/>
  <c r="W16" i="12"/>
  <c r="T16" i="12"/>
  <c r="P16" i="12"/>
  <c r="M16" i="12"/>
  <c r="J16" i="12"/>
  <c r="G16" i="12"/>
  <c r="W6" i="12"/>
  <c r="T6" i="12"/>
  <c r="P6" i="12"/>
  <c r="M6" i="12"/>
  <c r="J6" i="12"/>
  <c r="G6" i="12"/>
  <c r="AA5" i="12"/>
  <c r="AN8" i="19" l="1"/>
  <c r="AN6" i="19"/>
  <c r="AN7" i="19"/>
  <c r="Q11" i="19"/>
  <c r="X9" i="19"/>
  <c r="X7" i="20"/>
  <c r="Q7" i="20"/>
  <c r="AM6" i="18"/>
  <c r="AT7" i="18"/>
  <c r="AW7" i="18" s="1"/>
  <c r="W7" i="18"/>
  <c r="P6" i="18"/>
  <c r="Z6" i="18" s="1"/>
  <c r="X7" i="12"/>
  <c r="Q11" i="12"/>
  <c r="X15" i="12"/>
  <c r="X6" i="16"/>
  <c r="AN7" i="16"/>
  <c r="W7" i="17"/>
  <c r="P7" i="17"/>
  <c r="Z7" i="17" s="1"/>
  <c r="A7" i="17" s="1"/>
  <c r="W8" i="17"/>
  <c r="Z8" i="17" s="1"/>
  <c r="A8" i="17" s="1"/>
  <c r="X9" i="12"/>
  <c r="Q9" i="12"/>
  <c r="AA9" i="12"/>
  <c r="A9" i="12" s="1"/>
  <c r="P6" i="17"/>
  <c r="X11" i="12"/>
  <c r="AA11" i="12" s="1"/>
  <c r="A11" i="12" s="1"/>
  <c r="X13" i="12"/>
  <c r="Q13" i="12"/>
  <c r="AA13" i="12"/>
  <c r="A13" i="12" s="1"/>
  <c r="X17" i="12"/>
  <c r="Q7" i="12"/>
  <c r="AA7" i="12" s="1"/>
  <c r="A7" i="12" s="1"/>
  <c r="X10" i="15"/>
  <c r="Q8" i="15"/>
  <c r="X9" i="15"/>
  <c r="X12" i="12"/>
  <c r="X16" i="12"/>
  <c r="AA16" i="12" s="1"/>
  <c r="A16" i="12" s="1"/>
  <c r="X6" i="12"/>
  <c r="X11" i="15"/>
  <c r="X6" i="20"/>
  <c r="Q8" i="20"/>
  <c r="AA8" i="20" s="1"/>
  <c r="A8" i="20" s="1"/>
  <c r="Q6" i="20"/>
  <c r="AU6" i="19"/>
  <c r="AU8" i="19"/>
  <c r="AX6" i="19"/>
  <c r="AU7" i="19"/>
  <c r="AX7" i="19" s="1"/>
  <c r="X6" i="19"/>
  <c r="AU10" i="19"/>
  <c r="AX10" i="19" s="1"/>
  <c r="Q8" i="19"/>
  <c r="Q6" i="19"/>
  <c r="X8" i="19"/>
  <c r="Q10" i="19"/>
  <c r="AU11" i="19"/>
  <c r="AX11" i="19" s="1"/>
  <c r="Q7" i="19"/>
  <c r="AA7" i="19" s="1"/>
  <c r="AN9" i="19"/>
  <c r="X10" i="19"/>
  <c r="AU9" i="19"/>
  <c r="Q9" i="19"/>
  <c r="AA9" i="19" s="1"/>
  <c r="X11" i="19"/>
  <c r="AX8" i="19"/>
  <c r="AT6" i="18"/>
  <c r="AW6" i="18" s="1"/>
  <c r="P7" i="18"/>
  <c r="Z7" i="18" s="1"/>
  <c r="W6" i="17"/>
  <c r="AU8" i="16"/>
  <c r="X7" i="16"/>
  <c r="Q6" i="16"/>
  <c r="AU6" i="16"/>
  <c r="AX6" i="16" s="1"/>
  <c r="Q8" i="16"/>
  <c r="AA8" i="16" s="1"/>
  <c r="Q7" i="16"/>
  <c r="AA6" i="16"/>
  <c r="AN8" i="16"/>
  <c r="AU7" i="16"/>
  <c r="AX7" i="16" s="1"/>
  <c r="X12" i="15"/>
  <c r="AA8" i="15"/>
  <c r="A8" i="15" s="1"/>
  <c r="Q10" i="15"/>
  <c r="AA10" i="15" s="1"/>
  <c r="A10" i="15" s="1"/>
  <c r="X7" i="15"/>
  <c r="AA6" i="15"/>
  <c r="A6" i="15" s="1"/>
  <c r="Q9" i="15"/>
  <c r="AA9" i="15" s="1"/>
  <c r="A9" i="15" s="1"/>
  <c r="Q13" i="15"/>
  <c r="Q11" i="15"/>
  <c r="AA11" i="15" s="1"/>
  <c r="A11" i="15" s="1"/>
  <c r="Q7" i="15"/>
  <c r="X13" i="15"/>
  <c r="AA12" i="15"/>
  <c r="A12" i="15" s="1"/>
  <c r="X8" i="12"/>
  <c r="X14" i="12"/>
  <c r="AA14" i="12" s="1"/>
  <c r="A14" i="12" s="1"/>
  <c r="Q12" i="12"/>
  <c r="AA12" i="12" s="1"/>
  <c r="Q6" i="12"/>
  <c r="Q17" i="12"/>
  <c r="X10" i="12"/>
  <c r="AS8" i="1"/>
  <c r="AP8" i="1"/>
  <c r="AM8" i="1"/>
  <c r="V8" i="1"/>
  <c r="S8" i="1"/>
  <c r="I8" i="1"/>
  <c r="F8" i="1"/>
  <c r="AW7" i="1"/>
  <c r="Z7" i="1"/>
  <c r="AA11" i="19" l="1"/>
  <c r="AA7" i="20"/>
  <c r="A7" i="20" s="1"/>
  <c r="AA6" i="20"/>
  <c r="A6" i="20" s="1"/>
  <c r="AX6" i="18"/>
  <c r="A6" i="18" s="1"/>
  <c r="Z6" i="17"/>
  <c r="A6" i="17" s="1"/>
  <c r="AA18" i="12"/>
  <c r="A18" i="12" s="1"/>
  <c r="AA7" i="16"/>
  <c r="AY7" i="16" s="1"/>
  <c r="A7" i="16" s="1"/>
  <c r="AA8" i="12"/>
  <c r="A8" i="12" s="1"/>
  <c r="AA15" i="12"/>
  <c r="A15" i="12" s="1"/>
  <c r="AA13" i="15"/>
  <c r="A13" i="15" s="1"/>
  <c r="AA10" i="12"/>
  <c r="A10" i="12" s="1"/>
  <c r="AA17" i="12"/>
  <c r="A17" i="12" s="1"/>
  <c r="A12" i="12"/>
  <c r="AA6" i="12"/>
  <c r="A6" i="12" s="1"/>
  <c r="AA10" i="19"/>
  <c r="AA6" i="19"/>
  <c r="AY6" i="19" s="1"/>
  <c r="A6" i="19" s="1"/>
  <c r="AX9" i="19"/>
  <c r="AY9" i="19" s="1"/>
  <c r="A9" i="19" s="1"/>
  <c r="AA8" i="19"/>
  <c r="AY8" i="19" s="1"/>
  <c r="A8" i="19" s="1"/>
  <c r="AY11" i="19"/>
  <c r="A11" i="19" s="1"/>
  <c r="AY7" i="19"/>
  <c r="A7" i="19" s="1"/>
  <c r="AY10" i="19"/>
  <c r="A10" i="19" s="1"/>
  <c r="AX7" i="18"/>
  <c r="A7" i="18" s="1"/>
  <c r="AY6" i="16"/>
  <c r="A6" i="16" s="1"/>
  <c r="AX8" i="16"/>
  <c r="AY8" i="16" s="1"/>
  <c r="A8" i="16" s="1"/>
  <c r="AA7" i="15"/>
  <c r="A7" i="15" s="1"/>
  <c r="W8" i="1"/>
  <c r="P8" i="1"/>
  <c r="AT8" i="1"/>
  <c r="AW8" i="1" s="1"/>
  <c r="AX8" i="1" s="1"/>
  <c r="A8" i="1" s="1"/>
  <c r="Z8" i="1" l="1"/>
</calcChain>
</file>

<file path=xl/sharedStrings.xml><?xml version="1.0" encoding="utf-8"?>
<sst xmlns="http://schemas.openxmlformats.org/spreadsheetml/2006/main" count="674" uniqueCount="196">
  <si>
    <t>GYMNASTE</t>
  </si>
  <si>
    <t>DA 1</t>
  </si>
  <si>
    <t>DA2</t>
  </si>
  <si>
    <t>DA</t>
  </si>
  <si>
    <t>DB1</t>
  </si>
  <si>
    <t>DB2</t>
  </si>
  <si>
    <t>DB</t>
  </si>
  <si>
    <t>Pénalités Ea1</t>
  </si>
  <si>
    <t>Pénalités Ea2</t>
  </si>
  <si>
    <t>moyenne Péna Ea</t>
  </si>
  <si>
    <t>Pénalités Eb1</t>
  </si>
  <si>
    <t>Pénalités Eb2</t>
  </si>
  <si>
    <t>final EXE /10</t>
  </si>
  <si>
    <t>Pénalités Aa1</t>
  </si>
  <si>
    <t>Pénalités Aa2</t>
  </si>
  <si>
    <t>moyenne Péna Aa</t>
  </si>
  <si>
    <t>Pénalités Ab1</t>
  </si>
  <si>
    <t>Pénalités Ab2</t>
  </si>
  <si>
    <t>moyenne Péna Ab</t>
  </si>
  <si>
    <t>Note finale A/10</t>
  </si>
  <si>
    <t>Pén</t>
  </si>
  <si>
    <t>numéro Péna</t>
  </si>
  <si>
    <t>Note</t>
  </si>
  <si>
    <t>NOTE</t>
  </si>
  <si>
    <t>NOM</t>
  </si>
  <si>
    <t>VASILEVA</t>
  </si>
  <si>
    <t>CASSARO</t>
  </si>
  <si>
    <t>FOUGEROUSE</t>
  </si>
  <si>
    <t>BARD</t>
  </si>
  <si>
    <t>LOUP</t>
  </si>
  <si>
    <t>SCOTTON</t>
  </si>
  <si>
    <t>GUYOT</t>
  </si>
  <si>
    <t>MARTINEZ</t>
  </si>
  <si>
    <t>THOLLET</t>
  </si>
  <si>
    <t>CHIARAMONTE</t>
  </si>
  <si>
    <t>GIRIN</t>
  </si>
  <si>
    <t>LISA</t>
  </si>
  <si>
    <t>TOTAL</t>
  </si>
  <si>
    <t>PRENOM</t>
  </si>
  <si>
    <t>Association sportive d'Aime</t>
  </si>
  <si>
    <t>Ensemble BM2 - Passage 1 - Ballons</t>
  </si>
  <si>
    <t>Passage 2 - Ballons</t>
  </si>
  <si>
    <t>GIROUD</t>
  </si>
  <si>
    <t>CAMILLE</t>
  </si>
  <si>
    <t>JADE</t>
  </si>
  <si>
    <t xml:space="preserve">BARD </t>
  </si>
  <si>
    <t xml:space="preserve">ANDENNAH </t>
  </si>
  <si>
    <t xml:space="preserve">ARGOUD </t>
  </si>
  <si>
    <t>MUCI</t>
  </si>
  <si>
    <t xml:space="preserve">GAUTHIER </t>
  </si>
  <si>
    <t>TEPPOZ</t>
  </si>
  <si>
    <t xml:space="preserve">GAMBETTA </t>
  </si>
  <si>
    <t>GRANGIER</t>
  </si>
  <si>
    <t xml:space="preserve">CAMACHO </t>
  </si>
  <si>
    <t xml:space="preserve"> TARDY</t>
  </si>
  <si>
    <t>RITTAUD</t>
  </si>
  <si>
    <t xml:space="preserve">FORESTIER </t>
  </si>
  <si>
    <t xml:space="preserve">GELIN </t>
  </si>
  <si>
    <t>KERJEAN</t>
  </si>
  <si>
    <t>Duos CJS3 - CERCEAUX</t>
  </si>
  <si>
    <t>DROGUET</t>
  </si>
  <si>
    <t>SAVANNAH</t>
  </si>
  <si>
    <t>MANIEN</t>
  </si>
  <si>
    <t>CONSTANCE</t>
  </si>
  <si>
    <t>GRANGEOT</t>
  </si>
  <si>
    <t>LOUNA</t>
  </si>
  <si>
    <t>SAUVIGNET</t>
  </si>
  <si>
    <t>APOLLINE</t>
  </si>
  <si>
    <t>TAMIER</t>
  </si>
  <si>
    <t>MARIE-ADELINE</t>
  </si>
  <si>
    <t>PADOU</t>
  </si>
  <si>
    <t>CELIA</t>
  </si>
  <si>
    <t>CUNY</t>
  </si>
  <si>
    <t>ROCHET</t>
  </si>
  <si>
    <t>OCEANE</t>
  </si>
  <si>
    <t>Individuel Sénior + - Engin Libre</t>
  </si>
  <si>
    <t>Individuel A National - PASSAGE 1 - BALLON</t>
  </si>
  <si>
    <t>PASSAGE 2 - MASSUES</t>
  </si>
  <si>
    <t>BAUDIN</t>
  </si>
  <si>
    <t>LANA</t>
  </si>
  <si>
    <t>GRIZON BOUTTE</t>
  </si>
  <si>
    <t xml:space="preserve">LYLIA </t>
  </si>
  <si>
    <t>Ensemble CJS3 - BALLONS</t>
  </si>
  <si>
    <t>Le ruban du pays Beaujolais</t>
  </si>
  <si>
    <t>ASPTT Saint Etienne</t>
  </si>
  <si>
    <t>Espérance et Vaillantes  Brignais</t>
  </si>
  <si>
    <t>Ensemble CJS2- PASSAGE 1 - 3 Cordes / 2 Cerceaux</t>
  </si>
  <si>
    <t>PASSAGE 2 - 3 Cordes / 2 Cerceaux</t>
  </si>
  <si>
    <t>Le ruban du pays Beaujolais - Ens 1</t>
  </si>
  <si>
    <t>Le ruban du pays Beaujolais - Ens 2</t>
  </si>
  <si>
    <t>VINCENT</t>
  </si>
  <si>
    <t>LIMINANA</t>
  </si>
  <si>
    <t>PORTAL</t>
  </si>
  <si>
    <t>ANGELE</t>
  </si>
  <si>
    <t>CHABANOLES</t>
  </si>
  <si>
    <t>CLEMENTINE</t>
  </si>
  <si>
    <t>LICIA</t>
  </si>
  <si>
    <t>MARTIN</t>
  </si>
  <si>
    <t>LAETICIA</t>
  </si>
  <si>
    <t>Individuel S1 - PASSAGE 1 - Ruban</t>
  </si>
  <si>
    <t>PASSAGE 2 - Massues</t>
  </si>
  <si>
    <t>Duos CJS+ - Engin libre</t>
  </si>
  <si>
    <t>PELLET</t>
  </si>
  <si>
    <t>PRIVAS</t>
  </si>
  <si>
    <t xml:space="preserve">SCOZZARI BAIO </t>
  </si>
  <si>
    <t>JUAN</t>
  </si>
  <si>
    <t>PERRET</t>
  </si>
  <si>
    <t>CANALI</t>
  </si>
  <si>
    <t>DUGENEST</t>
  </si>
  <si>
    <t xml:space="preserve">BOINON </t>
  </si>
  <si>
    <t>MAGNAT</t>
  </si>
  <si>
    <t>Duos CJS2 - Rubans</t>
  </si>
  <si>
    <t>Individuel J3 - Ruban</t>
  </si>
  <si>
    <t>NICOSIA-CHAPON</t>
  </si>
  <si>
    <t>MAELLE</t>
  </si>
  <si>
    <t>COQUARD</t>
  </si>
  <si>
    <t>MYRTILLE</t>
  </si>
  <si>
    <t>DE VILLOUTREYS</t>
  </si>
  <si>
    <t>ZELDA</t>
  </si>
  <si>
    <t>DURAND</t>
  </si>
  <si>
    <t>MELIE</t>
  </si>
  <si>
    <t>VERDU</t>
  </si>
  <si>
    <t>MARGAUX</t>
  </si>
  <si>
    <t>FOREST POTIER</t>
  </si>
  <si>
    <t>CLELIA</t>
  </si>
  <si>
    <t>ELSA</t>
  </si>
  <si>
    <t>GUTTY</t>
  </si>
  <si>
    <t>ALICE</t>
  </si>
  <si>
    <t>LOU-ANNE</t>
  </si>
  <si>
    <t>Duos CJS1 - Ballon Corde</t>
  </si>
  <si>
    <t xml:space="preserve">CAVAGNA </t>
  </si>
  <si>
    <t>CAIX</t>
  </si>
  <si>
    <t>COUDERT</t>
  </si>
  <si>
    <t xml:space="preserve">AUGROS </t>
  </si>
  <si>
    <t>Individuel S2 - Massues</t>
  </si>
  <si>
    <t>Cerceau</t>
  </si>
  <si>
    <t>LE TALLEC</t>
  </si>
  <si>
    <t>NESS</t>
  </si>
  <si>
    <t>THEISEN</t>
  </si>
  <si>
    <t>EMILIE</t>
  </si>
  <si>
    <t>COLINE</t>
  </si>
  <si>
    <t>LESUR</t>
  </si>
  <si>
    <t>VALENTINE</t>
  </si>
  <si>
    <t>COLIN</t>
  </si>
  <si>
    <t>LAURIE</t>
  </si>
  <si>
    <t>REGNAULT</t>
  </si>
  <si>
    <t>MAE</t>
  </si>
  <si>
    <t>LOCHON</t>
  </si>
  <si>
    <t>SARA</t>
  </si>
  <si>
    <t>ASIANA SANTOS</t>
  </si>
  <si>
    <t>NAOMI</t>
  </si>
  <si>
    <t>LEANE</t>
  </si>
  <si>
    <t>BOINON</t>
  </si>
  <si>
    <t>ROSE</t>
  </si>
  <si>
    <t>AZRIA</t>
  </si>
  <si>
    <t>ZOE</t>
  </si>
  <si>
    <t>BOURGUIGNON</t>
  </si>
  <si>
    <t>MATHILDE</t>
  </si>
  <si>
    <t>NEYRET</t>
  </si>
  <si>
    <t>GRENOUILLE</t>
  </si>
  <si>
    <t>ELISE</t>
  </si>
  <si>
    <t>Individuel S3 - Ruban</t>
  </si>
  <si>
    <t>QUENTIN</t>
  </si>
  <si>
    <t>MIRASOLA</t>
  </si>
  <si>
    <t>EMMA</t>
  </si>
  <si>
    <t>FAURE</t>
  </si>
  <si>
    <t>CLOE</t>
  </si>
  <si>
    <t>CAMACHO</t>
  </si>
  <si>
    <t>GABRIELLE</t>
  </si>
  <si>
    <t>MELISSA</t>
  </si>
  <si>
    <t>MARCOCCIO</t>
  </si>
  <si>
    <t>CLEMENCE</t>
  </si>
  <si>
    <t>BOYER</t>
  </si>
  <si>
    <t>FLORIANE</t>
  </si>
  <si>
    <t>L2+L1</t>
  </si>
  <si>
    <t>L2</t>
  </si>
  <si>
    <t>L1</t>
  </si>
  <si>
    <t>L2*2+L1</t>
  </si>
  <si>
    <t>2*L1+2*L2</t>
  </si>
  <si>
    <t>Indivuel S+ engin libre</t>
  </si>
  <si>
    <t>Duos CJS3 Cerceaux</t>
  </si>
  <si>
    <t>Individuel A Nationnal passage 1 ballon</t>
  </si>
  <si>
    <t>C1</t>
  </si>
  <si>
    <t>L1+L2</t>
  </si>
  <si>
    <t>Ensemble CJS3 Ballons</t>
  </si>
  <si>
    <t xml:space="preserve">Ens CJS2 Passage 1 </t>
  </si>
  <si>
    <t>Ind S1 passage 1 ruban</t>
  </si>
  <si>
    <t>Duo CJS+</t>
  </si>
  <si>
    <t>Duos CJS2 Rubans</t>
  </si>
  <si>
    <t>Indiv J3 Ruban</t>
  </si>
  <si>
    <t>Duos CJS1 Ballons Cordes</t>
  </si>
  <si>
    <t>L2+C1</t>
  </si>
  <si>
    <t>L1*2</t>
  </si>
  <si>
    <t>JC4</t>
  </si>
  <si>
    <t>l2*2</t>
  </si>
  <si>
    <t>JC1 + L1x3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</si>
</sst>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;[Red]&quot;-&quot;#,##0.00&quot; &quot;"/>
  </numFmts>
  <fonts count="1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scheme val="minor"/>
    </font>
    <font>
      <b/>
      <sz val="22"/>
      <color theme="1"/>
      <name val="Calibri"/>
      <scheme val="minor"/>
    </font>
    <font>
      <strike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23">
    <xf numFmtId="0" fontId="0" fillId="0" borderId="0" xfId="0"/>
    <xf numFmtId="164" fontId="2" fillId="0" borderId="4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/>
    <xf numFmtId="164" fontId="2" fillId="2" borderId="4" xfId="0" applyNumberFormat="1" applyFont="1" applyFill="1" applyBorder="1"/>
    <xf numFmtId="0" fontId="2" fillId="3" borderId="4" xfId="0" applyFont="1" applyFill="1" applyBorder="1"/>
    <xf numFmtId="164" fontId="3" fillId="0" borderId="4" xfId="0" applyNumberFormat="1" applyFont="1" applyBorder="1"/>
    <xf numFmtId="164" fontId="5" fillId="0" borderId="4" xfId="0" applyNumberFormat="1" applyFont="1" applyBorder="1"/>
    <xf numFmtId="0" fontId="2" fillId="2" borderId="4" xfId="0" applyFont="1" applyFill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/>
    <xf numFmtId="164" fontId="6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3" fillId="0" borderId="15" xfId="0" applyNumberFormat="1" applyFont="1" applyBorder="1"/>
    <xf numFmtId="164" fontId="6" fillId="0" borderId="2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0" fontId="9" fillId="0" borderId="26" xfId="0" applyFont="1" applyBorder="1"/>
    <xf numFmtId="164" fontId="3" fillId="0" borderId="23" xfId="0" applyNumberFormat="1" applyFont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164" fontId="2" fillId="0" borderId="23" xfId="0" applyNumberFormat="1" applyFont="1" applyBorder="1"/>
    <xf numFmtId="0" fontId="2" fillId="2" borderId="25" xfId="0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vertical="center"/>
    </xf>
    <xf numFmtId="164" fontId="5" fillId="0" borderId="25" xfId="0" applyNumberFormat="1" applyFont="1" applyBorder="1"/>
    <xf numFmtId="0" fontId="2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164" fontId="3" fillId="4" borderId="23" xfId="0" applyNumberFormat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6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8"/>
  <sheetViews>
    <sheetView topLeftCell="O1" workbookViewId="0">
      <selection activeCell="C20" sqref="C20"/>
    </sheetView>
  </sheetViews>
  <sheetFormatPr baseColWidth="10" defaultRowHeight="15" x14ac:dyDescent="0.25"/>
  <cols>
    <col min="3" max="3" width="20.28515625" customWidth="1"/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84" t="s">
        <v>59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18.75" x14ac:dyDescent="0.3">
      <c r="B3" s="87" t="s">
        <v>180</v>
      </c>
      <c r="C3" s="87"/>
      <c r="D3" s="87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15.75" x14ac:dyDescent="0.25">
      <c r="A4" s="14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17" t="s">
        <v>22</v>
      </c>
    </row>
    <row r="5" spans="1:27" ht="15.75" x14ac:dyDescent="0.25">
      <c r="A5" s="1" t="s">
        <v>23</v>
      </c>
      <c r="B5" s="23"/>
      <c r="C5" s="50" t="s">
        <v>24</v>
      </c>
      <c r="D5" s="25" t="s">
        <v>24</v>
      </c>
      <c r="E5" s="24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5">
        <f>(G5+J5+Q5+X5)-Y5</f>
        <v>28</v>
      </c>
    </row>
    <row r="6" spans="1:27" ht="15.75" x14ac:dyDescent="0.25">
      <c r="A6" s="72">
        <f t="shared" ref="A6:A18" si="0">AA6</f>
        <v>12.85</v>
      </c>
      <c r="B6" s="73">
        <v>1</v>
      </c>
      <c r="C6" s="75" t="s">
        <v>45</v>
      </c>
      <c r="D6" s="75" t="s">
        <v>29</v>
      </c>
      <c r="E6" s="8">
        <v>1.9</v>
      </c>
      <c r="F6" s="8">
        <v>1.9</v>
      </c>
      <c r="G6" s="9">
        <f t="shared" ref="G6:G18" si="1">AVERAGE($E6:$F6)</f>
        <v>1.9</v>
      </c>
      <c r="H6" s="8">
        <v>1.9</v>
      </c>
      <c r="I6" s="8">
        <v>1.9</v>
      </c>
      <c r="J6" s="9">
        <f t="shared" ref="J6:J18" si="2">AVERAGE($H6:$I6)</f>
        <v>1.9</v>
      </c>
      <c r="K6" s="8">
        <v>3</v>
      </c>
      <c r="L6" s="8">
        <v>2.9</v>
      </c>
      <c r="M6" s="8">
        <f t="shared" ref="M6:M18" si="3">AVERAGE(K6,L6)</f>
        <v>2.95</v>
      </c>
      <c r="N6" s="8">
        <v>4.2</v>
      </c>
      <c r="O6" s="8">
        <v>4.8</v>
      </c>
      <c r="P6" s="8">
        <f t="shared" ref="P6:P18" si="4">AVERAGE(N6,O6)</f>
        <v>4.5</v>
      </c>
      <c r="Q6" s="10">
        <f>10-M6-P6</f>
        <v>2.5499999999999998</v>
      </c>
      <c r="R6" s="11">
        <v>0.6</v>
      </c>
      <c r="S6" s="11">
        <v>0.9</v>
      </c>
      <c r="T6" s="11">
        <f t="shared" ref="T6:T18" si="5">AVERAGE(R6,S6)</f>
        <v>0.75</v>
      </c>
      <c r="U6" s="11">
        <v>2.8</v>
      </c>
      <c r="V6" s="11">
        <v>2.7</v>
      </c>
      <c r="W6" s="11">
        <f t="shared" ref="W6:W18" si="6">AVERAGE(U6,V6)</f>
        <v>2.75</v>
      </c>
      <c r="X6" s="9">
        <f t="shared" ref="X6:X18" si="7">10-T6-W6</f>
        <v>6.5</v>
      </c>
      <c r="Y6" s="12"/>
      <c r="Z6" s="12"/>
      <c r="AA6" s="13">
        <f t="shared" ref="AA6:AA18" si="8">(G6+J6+Q6+X6-Y6)</f>
        <v>12.85</v>
      </c>
    </row>
    <row r="7" spans="1:27" ht="15.75" x14ac:dyDescent="0.25">
      <c r="A7" s="72">
        <f t="shared" si="0"/>
        <v>11.5</v>
      </c>
      <c r="B7" s="73">
        <v>2</v>
      </c>
      <c r="C7" s="75" t="s">
        <v>51</v>
      </c>
      <c r="D7" s="75" t="s">
        <v>32</v>
      </c>
      <c r="E7" s="8">
        <v>2</v>
      </c>
      <c r="F7" s="8">
        <v>2.4</v>
      </c>
      <c r="G7" s="9">
        <f t="shared" si="1"/>
        <v>2.2000000000000002</v>
      </c>
      <c r="H7" s="8">
        <v>2.4</v>
      </c>
      <c r="I7" s="8">
        <v>1.9</v>
      </c>
      <c r="J7" s="9">
        <f t="shared" si="2"/>
        <v>2.15</v>
      </c>
      <c r="K7" s="8">
        <v>2.2000000000000002</v>
      </c>
      <c r="L7" s="8">
        <v>2.2999999999999998</v>
      </c>
      <c r="M7" s="8">
        <f t="shared" si="3"/>
        <v>2.25</v>
      </c>
      <c r="N7" s="8">
        <v>4.9000000000000004</v>
      </c>
      <c r="O7" s="8">
        <v>5.5</v>
      </c>
      <c r="P7" s="11">
        <f t="shared" si="4"/>
        <v>5.2</v>
      </c>
      <c r="Q7" s="10">
        <f>10-M7-P7</f>
        <v>2.5499999999999998</v>
      </c>
      <c r="R7" s="11">
        <v>1.9</v>
      </c>
      <c r="S7" s="11">
        <v>1.5</v>
      </c>
      <c r="T7" s="11">
        <f t="shared" si="5"/>
        <v>1.7</v>
      </c>
      <c r="U7" s="11">
        <v>3.3</v>
      </c>
      <c r="V7" s="11">
        <v>3.5</v>
      </c>
      <c r="W7" s="11">
        <f t="shared" si="6"/>
        <v>3.4</v>
      </c>
      <c r="X7" s="9">
        <f t="shared" si="7"/>
        <v>4.9000000000000004</v>
      </c>
      <c r="Y7" s="12">
        <v>0.3</v>
      </c>
      <c r="Z7" s="12" t="s">
        <v>176</v>
      </c>
      <c r="AA7" s="13">
        <f t="shared" si="8"/>
        <v>11.5</v>
      </c>
    </row>
    <row r="8" spans="1:27" ht="15.75" x14ac:dyDescent="0.25">
      <c r="A8" s="72">
        <f t="shared" si="0"/>
        <v>10.25</v>
      </c>
      <c r="B8" s="73">
        <v>3</v>
      </c>
      <c r="C8" s="75" t="s">
        <v>31</v>
      </c>
      <c r="D8" s="75" t="s">
        <v>33</v>
      </c>
      <c r="E8" s="8">
        <v>1.8</v>
      </c>
      <c r="F8" s="8">
        <v>1.5</v>
      </c>
      <c r="G8" s="9">
        <f t="shared" si="1"/>
        <v>1.65</v>
      </c>
      <c r="H8" s="8">
        <v>1.6</v>
      </c>
      <c r="I8" s="8">
        <v>1.2</v>
      </c>
      <c r="J8" s="9">
        <f t="shared" si="2"/>
        <v>1.4</v>
      </c>
      <c r="K8" s="8">
        <v>4.2</v>
      </c>
      <c r="L8" s="8">
        <v>4.0999999999999996</v>
      </c>
      <c r="M8" s="8">
        <f t="shared" si="3"/>
        <v>4.1500000000000004</v>
      </c>
      <c r="N8" s="8">
        <v>4.5999999999999996</v>
      </c>
      <c r="O8" s="8">
        <v>5.0999999999999996</v>
      </c>
      <c r="P8" s="11">
        <f t="shared" si="4"/>
        <v>4.8499999999999996</v>
      </c>
      <c r="Q8" s="10">
        <f>10-M8-P8</f>
        <v>1</v>
      </c>
      <c r="R8" s="11">
        <v>1.1000000000000001</v>
      </c>
      <c r="S8" s="11">
        <v>1.2</v>
      </c>
      <c r="T8" s="11">
        <f t="shared" si="5"/>
        <v>1.1499999999999999</v>
      </c>
      <c r="U8" s="11">
        <v>2.8</v>
      </c>
      <c r="V8" s="11">
        <v>2.5</v>
      </c>
      <c r="W8" s="11">
        <f t="shared" si="6"/>
        <v>2.65</v>
      </c>
      <c r="X8" s="9">
        <f t="shared" si="7"/>
        <v>6.1999999999999993</v>
      </c>
      <c r="Y8" s="12"/>
      <c r="Z8" s="12"/>
      <c r="AA8" s="13">
        <f t="shared" si="8"/>
        <v>10.25</v>
      </c>
    </row>
    <row r="9" spans="1:27" ht="15.75" x14ac:dyDescent="0.25">
      <c r="A9" s="72">
        <f t="shared" si="0"/>
        <v>9.8000000000000007</v>
      </c>
      <c r="B9" s="73">
        <v>4</v>
      </c>
      <c r="C9" s="75" t="s">
        <v>57</v>
      </c>
      <c r="D9" s="75" t="s">
        <v>58</v>
      </c>
      <c r="E9" s="8">
        <v>2.1</v>
      </c>
      <c r="F9" s="8">
        <v>2.4</v>
      </c>
      <c r="G9" s="9">
        <f t="shared" si="1"/>
        <v>2.25</v>
      </c>
      <c r="H9" s="8">
        <v>1</v>
      </c>
      <c r="I9" s="8">
        <v>1.6</v>
      </c>
      <c r="J9" s="9">
        <f t="shared" si="2"/>
        <v>1.3</v>
      </c>
      <c r="K9" s="8">
        <v>3.2</v>
      </c>
      <c r="L9" s="8">
        <v>3.6</v>
      </c>
      <c r="M9" s="8">
        <f t="shared" si="3"/>
        <v>3.4000000000000004</v>
      </c>
      <c r="N9" s="8">
        <v>5.5</v>
      </c>
      <c r="O9" s="8">
        <v>6.1</v>
      </c>
      <c r="P9" s="11">
        <f t="shared" si="4"/>
        <v>5.8</v>
      </c>
      <c r="Q9" s="10">
        <f>10-M9-P9</f>
        <v>0.79999999999999982</v>
      </c>
      <c r="R9" s="11">
        <v>1.2</v>
      </c>
      <c r="S9" s="11">
        <v>1.7</v>
      </c>
      <c r="T9" s="11">
        <f t="shared" si="5"/>
        <v>1.45</v>
      </c>
      <c r="U9" s="11">
        <v>2.8</v>
      </c>
      <c r="V9" s="11">
        <v>3.4</v>
      </c>
      <c r="W9" s="11">
        <f t="shared" si="6"/>
        <v>3.0999999999999996</v>
      </c>
      <c r="X9" s="9">
        <f t="shared" si="7"/>
        <v>5.4500000000000011</v>
      </c>
      <c r="Y9" s="12"/>
      <c r="Z9" s="12"/>
      <c r="AA9" s="13">
        <f t="shared" si="8"/>
        <v>9.8000000000000007</v>
      </c>
    </row>
    <row r="10" spans="1:27" ht="15.75" x14ac:dyDescent="0.25">
      <c r="A10" s="6">
        <f t="shared" si="0"/>
        <v>8.9500000000000011</v>
      </c>
      <c r="B10" s="7">
        <v>5</v>
      </c>
      <c r="C10" s="29" t="s">
        <v>53</v>
      </c>
      <c r="D10" s="29" t="s">
        <v>30</v>
      </c>
      <c r="E10" s="8">
        <v>1.8</v>
      </c>
      <c r="F10" s="8">
        <v>1.5</v>
      </c>
      <c r="G10" s="9">
        <f t="shared" si="1"/>
        <v>1.65</v>
      </c>
      <c r="H10" s="8">
        <v>1.1000000000000001</v>
      </c>
      <c r="I10" s="8">
        <v>1.6</v>
      </c>
      <c r="J10" s="9">
        <f t="shared" si="2"/>
        <v>1.35</v>
      </c>
      <c r="K10" s="8">
        <v>3.8</v>
      </c>
      <c r="L10" s="8">
        <v>4.0999999999999996</v>
      </c>
      <c r="M10" s="8">
        <f t="shared" si="3"/>
        <v>3.9499999999999997</v>
      </c>
      <c r="N10" s="8">
        <v>6.3</v>
      </c>
      <c r="O10" s="8">
        <v>6.3</v>
      </c>
      <c r="P10" s="11">
        <f t="shared" si="4"/>
        <v>6.3</v>
      </c>
      <c r="Q10" s="10">
        <v>0</v>
      </c>
      <c r="R10" s="11">
        <v>1.2</v>
      </c>
      <c r="S10" s="11">
        <v>1.7</v>
      </c>
      <c r="T10" s="11">
        <f t="shared" si="5"/>
        <v>1.45</v>
      </c>
      <c r="U10" s="11">
        <v>2.9</v>
      </c>
      <c r="V10" s="11">
        <v>2.2999999999999998</v>
      </c>
      <c r="W10" s="11">
        <f t="shared" si="6"/>
        <v>2.5999999999999996</v>
      </c>
      <c r="X10" s="9">
        <f t="shared" si="7"/>
        <v>5.9500000000000011</v>
      </c>
      <c r="Y10" s="12"/>
      <c r="Z10" s="12"/>
      <c r="AA10" s="13">
        <f t="shared" si="8"/>
        <v>8.9500000000000011</v>
      </c>
    </row>
    <row r="11" spans="1:27" ht="15.75" x14ac:dyDescent="0.25">
      <c r="A11" s="6">
        <f t="shared" si="0"/>
        <v>8.65</v>
      </c>
      <c r="B11" s="7">
        <v>6</v>
      </c>
      <c r="C11" s="29" t="s">
        <v>55</v>
      </c>
      <c r="D11" s="29" t="s">
        <v>55</v>
      </c>
      <c r="E11" s="8">
        <v>1.6</v>
      </c>
      <c r="F11" s="8">
        <v>1.4</v>
      </c>
      <c r="G11" s="9">
        <f t="shared" si="1"/>
        <v>1.5</v>
      </c>
      <c r="H11" s="8">
        <v>1.7</v>
      </c>
      <c r="I11" s="8">
        <v>1.7</v>
      </c>
      <c r="J11" s="9">
        <f t="shared" si="2"/>
        <v>1.7</v>
      </c>
      <c r="K11" s="8">
        <v>3.2</v>
      </c>
      <c r="L11" s="8">
        <v>3.8</v>
      </c>
      <c r="M11" s="8">
        <f t="shared" si="3"/>
        <v>3.5</v>
      </c>
      <c r="N11" s="8">
        <v>5.3</v>
      </c>
      <c r="O11" s="8">
        <v>5.8</v>
      </c>
      <c r="P11" s="11">
        <f t="shared" si="4"/>
        <v>5.55</v>
      </c>
      <c r="Q11" s="10">
        <f>10-M11-P11</f>
        <v>0.95000000000000018</v>
      </c>
      <c r="R11" s="11">
        <v>1.4</v>
      </c>
      <c r="S11" s="11">
        <v>1.5</v>
      </c>
      <c r="T11" s="11">
        <f t="shared" si="5"/>
        <v>1.45</v>
      </c>
      <c r="U11" s="11">
        <v>3.7</v>
      </c>
      <c r="V11" s="11">
        <v>3.8</v>
      </c>
      <c r="W11" s="11">
        <f t="shared" si="6"/>
        <v>3.75</v>
      </c>
      <c r="X11" s="9">
        <f t="shared" si="7"/>
        <v>4.8000000000000007</v>
      </c>
      <c r="Y11" s="12">
        <v>0.3</v>
      </c>
      <c r="Z11" s="12" t="s">
        <v>175</v>
      </c>
      <c r="AA11" s="13">
        <f t="shared" si="8"/>
        <v>8.65</v>
      </c>
    </row>
    <row r="12" spans="1:27" ht="15.75" x14ac:dyDescent="0.25">
      <c r="A12" s="6">
        <f t="shared" si="0"/>
        <v>8.1</v>
      </c>
      <c r="B12" s="7">
        <v>7</v>
      </c>
      <c r="C12" s="29" t="s">
        <v>47</v>
      </c>
      <c r="D12" s="29" t="s">
        <v>48</v>
      </c>
      <c r="E12" s="8">
        <v>1.5</v>
      </c>
      <c r="F12" s="8">
        <v>1.5</v>
      </c>
      <c r="G12" s="9">
        <f t="shared" si="1"/>
        <v>1.5</v>
      </c>
      <c r="H12" s="8">
        <v>0.9</v>
      </c>
      <c r="I12" s="8">
        <v>1.1000000000000001</v>
      </c>
      <c r="J12" s="9">
        <f t="shared" si="2"/>
        <v>1</v>
      </c>
      <c r="K12" s="8">
        <v>3.8</v>
      </c>
      <c r="L12" s="8">
        <v>4.2</v>
      </c>
      <c r="M12" s="8">
        <f t="shared" si="3"/>
        <v>4</v>
      </c>
      <c r="N12" s="8">
        <v>5.3</v>
      </c>
      <c r="O12" s="8">
        <v>5.8</v>
      </c>
      <c r="P12" s="11">
        <f t="shared" si="4"/>
        <v>5.55</v>
      </c>
      <c r="Q12" s="10">
        <f>10-M12-P12</f>
        <v>0.45000000000000018</v>
      </c>
      <c r="R12" s="11">
        <v>1.8</v>
      </c>
      <c r="S12" s="11">
        <v>1.7</v>
      </c>
      <c r="T12" s="11">
        <f t="shared" si="5"/>
        <v>1.75</v>
      </c>
      <c r="U12" s="11">
        <v>3.1</v>
      </c>
      <c r="V12" s="11">
        <v>2.5</v>
      </c>
      <c r="W12" s="11">
        <f t="shared" si="6"/>
        <v>2.8</v>
      </c>
      <c r="X12" s="9">
        <f t="shared" si="7"/>
        <v>5.45</v>
      </c>
      <c r="Y12" s="12">
        <v>0.3</v>
      </c>
      <c r="Z12" s="12" t="s">
        <v>175</v>
      </c>
      <c r="AA12" s="13">
        <f t="shared" si="8"/>
        <v>8.1</v>
      </c>
    </row>
    <row r="13" spans="1:27" ht="15.75" x14ac:dyDescent="0.25">
      <c r="A13" s="6">
        <f t="shared" si="0"/>
        <v>8.0500000000000007</v>
      </c>
      <c r="B13" s="7">
        <v>8</v>
      </c>
      <c r="C13" s="29" t="s">
        <v>26</v>
      </c>
      <c r="D13" s="29" t="s">
        <v>54</v>
      </c>
      <c r="E13" s="8">
        <v>0.7</v>
      </c>
      <c r="F13" s="8">
        <v>0.7</v>
      </c>
      <c r="G13" s="9">
        <f t="shared" si="1"/>
        <v>0.7</v>
      </c>
      <c r="H13" s="8">
        <v>1</v>
      </c>
      <c r="I13" s="8">
        <v>1.1000000000000001</v>
      </c>
      <c r="J13" s="9">
        <f t="shared" si="2"/>
        <v>1.05</v>
      </c>
      <c r="K13" s="8">
        <v>2.2000000000000002</v>
      </c>
      <c r="L13" s="8">
        <v>2.7</v>
      </c>
      <c r="M13" s="8">
        <f t="shared" si="3"/>
        <v>2.4500000000000002</v>
      </c>
      <c r="N13" s="8">
        <v>6.2</v>
      </c>
      <c r="O13" s="8">
        <v>5.6</v>
      </c>
      <c r="P13" s="11">
        <f t="shared" si="4"/>
        <v>5.9</v>
      </c>
      <c r="Q13" s="10">
        <f>10-M13-P13</f>
        <v>1.6499999999999995</v>
      </c>
      <c r="R13" s="11">
        <v>2.1</v>
      </c>
      <c r="S13" s="11">
        <v>1.9</v>
      </c>
      <c r="T13" s="11">
        <f t="shared" si="5"/>
        <v>2</v>
      </c>
      <c r="U13" s="11">
        <v>3.5</v>
      </c>
      <c r="V13" s="11">
        <v>3.2</v>
      </c>
      <c r="W13" s="11">
        <f t="shared" si="6"/>
        <v>3.35</v>
      </c>
      <c r="X13" s="9">
        <f t="shared" si="7"/>
        <v>4.6500000000000004</v>
      </c>
      <c r="Y13" s="12"/>
      <c r="Z13" s="12"/>
      <c r="AA13" s="13">
        <f t="shared" si="8"/>
        <v>8.0500000000000007</v>
      </c>
    </row>
    <row r="14" spans="1:27" ht="15.75" x14ac:dyDescent="0.25">
      <c r="A14" s="6">
        <f t="shared" si="0"/>
        <v>7.1500000000000012</v>
      </c>
      <c r="B14" s="7">
        <v>9</v>
      </c>
      <c r="C14" s="29" t="s">
        <v>49</v>
      </c>
      <c r="D14" s="29" t="s">
        <v>50</v>
      </c>
      <c r="E14" s="8">
        <v>1.5</v>
      </c>
      <c r="F14" s="8">
        <v>1.2</v>
      </c>
      <c r="G14" s="9">
        <f t="shared" si="1"/>
        <v>1.35</v>
      </c>
      <c r="H14" s="8">
        <v>1.2</v>
      </c>
      <c r="I14" s="8">
        <v>1.1000000000000001</v>
      </c>
      <c r="J14" s="9">
        <f t="shared" si="2"/>
        <v>1.1499999999999999</v>
      </c>
      <c r="K14" s="8">
        <v>4.9000000000000004</v>
      </c>
      <c r="L14" s="8">
        <v>5.5</v>
      </c>
      <c r="M14" s="8">
        <f t="shared" si="3"/>
        <v>5.2</v>
      </c>
      <c r="N14" s="8">
        <v>5.8</v>
      </c>
      <c r="O14" s="8">
        <v>6.3</v>
      </c>
      <c r="P14" s="11">
        <f t="shared" si="4"/>
        <v>6.05</v>
      </c>
      <c r="Q14" s="10">
        <v>0</v>
      </c>
      <c r="R14" s="11">
        <v>1.5</v>
      </c>
      <c r="S14" s="11">
        <v>1.9</v>
      </c>
      <c r="T14" s="11">
        <f t="shared" si="5"/>
        <v>1.7</v>
      </c>
      <c r="U14" s="11">
        <v>3.2</v>
      </c>
      <c r="V14" s="11">
        <v>3.5</v>
      </c>
      <c r="W14" s="11">
        <f t="shared" si="6"/>
        <v>3.35</v>
      </c>
      <c r="X14" s="9">
        <f t="shared" si="7"/>
        <v>4.9500000000000011</v>
      </c>
      <c r="Y14" s="12">
        <v>0.3</v>
      </c>
      <c r="Z14" s="12" t="s">
        <v>176</v>
      </c>
      <c r="AA14" s="13">
        <f t="shared" si="8"/>
        <v>7.1500000000000012</v>
      </c>
    </row>
    <row r="15" spans="1:27" ht="15.75" x14ac:dyDescent="0.25">
      <c r="A15" s="6">
        <f t="shared" si="0"/>
        <v>5.3500000000000014</v>
      </c>
      <c r="B15" s="7">
        <v>10</v>
      </c>
      <c r="C15" s="29" t="s">
        <v>56</v>
      </c>
      <c r="D15" s="29" t="s">
        <v>35</v>
      </c>
      <c r="E15" s="8">
        <v>1.5</v>
      </c>
      <c r="F15" s="8">
        <v>1.3</v>
      </c>
      <c r="G15" s="9">
        <f t="shared" si="1"/>
        <v>1.4</v>
      </c>
      <c r="H15" s="8">
        <v>0</v>
      </c>
      <c r="I15" s="8">
        <v>0.1</v>
      </c>
      <c r="J15" s="9">
        <f t="shared" si="2"/>
        <v>0.05</v>
      </c>
      <c r="K15" s="8">
        <v>3.7</v>
      </c>
      <c r="L15" s="8">
        <v>3.8</v>
      </c>
      <c r="M15" s="8">
        <f t="shared" si="3"/>
        <v>3.75</v>
      </c>
      <c r="N15" s="8">
        <v>6.6</v>
      </c>
      <c r="O15" s="8">
        <v>6.3</v>
      </c>
      <c r="P15" s="11">
        <f t="shared" si="4"/>
        <v>6.4499999999999993</v>
      </c>
      <c r="Q15" s="10">
        <v>0</v>
      </c>
      <c r="R15" s="11">
        <v>2.1</v>
      </c>
      <c r="S15" s="11">
        <v>1.8</v>
      </c>
      <c r="T15" s="11">
        <f t="shared" si="5"/>
        <v>1.9500000000000002</v>
      </c>
      <c r="U15" s="11">
        <v>3.8</v>
      </c>
      <c r="V15" s="11">
        <v>3.3</v>
      </c>
      <c r="W15" s="11">
        <f t="shared" si="6"/>
        <v>3.55</v>
      </c>
      <c r="X15" s="9">
        <f t="shared" si="7"/>
        <v>4.5000000000000009</v>
      </c>
      <c r="Y15" s="12">
        <v>0.6</v>
      </c>
      <c r="Z15" s="12" t="s">
        <v>183</v>
      </c>
      <c r="AA15" s="13">
        <f t="shared" si="8"/>
        <v>5.3500000000000014</v>
      </c>
    </row>
    <row r="16" spans="1:27" ht="15.75" x14ac:dyDescent="0.25">
      <c r="A16" s="6">
        <f t="shared" si="0"/>
        <v>3.7499999999999996</v>
      </c>
      <c r="B16" s="7">
        <v>11</v>
      </c>
      <c r="C16" s="29" t="s">
        <v>46</v>
      </c>
      <c r="D16" s="29" t="s">
        <v>34</v>
      </c>
      <c r="E16" s="8">
        <v>0.6</v>
      </c>
      <c r="F16" s="8">
        <v>0.6</v>
      </c>
      <c r="G16" s="9">
        <f t="shared" si="1"/>
        <v>0.6</v>
      </c>
      <c r="H16" s="8">
        <v>0</v>
      </c>
      <c r="I16" s="8">
        <v>0.3</v>
      </c>
      <c r="J16" s="9">
        <f t="shared" si="2"/>
        <v>0.15</v>
      </c>
      <c r="K16" s="8">
        <v>5.9</v>
      </c>
      <c r="L16" s="8">
        <v>5.9</v>
      </c>
      <c r="M16" s="8">
        <f t="shared" si="3"/>
        <v>5.9</v>
      </c>
      <c r="N16" s="8">
        <v>8.5</v>
      </c>
      <c r="O16" s="8">
        <v>9</v>
      </c>
      <c r="P16" s="11">
        <f t="shared" si="4"/>
        <v>8.75</v>
      </c>
      <c r="Q16" s="10">
        <v>0</v>
      </c>
      <c r="R16" s="11">
        <v>2.5</v>
      </c>
      <c r="S16" s="11">
        <v>2.5</v>
      </c>
      <c r="T16" s="11">
        <f t="shared" si="5"/>
        <v>2.5</v>
      </c>
      <c r="U16" s="11">
        <v>3.9</v>
      </c>
      <c r="V16" s="11">
        <v>3.9</v>
      </c>
      <c r="W16" s="11">
        <f t="shared" si="6"/>
        <v>3.9</v>
      </c>
      <c r="X16" s="9">
        <f t="shared" si="7"/>
        <v>3.6</v>
      </c>
      <c r="Y16" s="12">
        <v>0.6</v>
      </c>
      <c r="Z16" s="12" t="s">
        <v>174</v>
      </c>
      <c r="AA16" s="13">
        <f t="shared" si="8"/>
        <v>3.7499999999999996</v>
      </c>
    </row>
    <row r="17" spans="1:27" ht="15.75" x14ac:dyDescent="0.25">
      <c r="A17" s="6">
        <f t="shared" si="0"/>
        <v>3.4999999999999996</v>
      </c>
      <c r="B17" s="7">
        <v>12</v>
      </c>
      <c r="C17" s="29" t="s">
        <v>27</v>
      </c>
      <c r="D17" s="29" t="s">
        <v>52</v>
      </c>
      <c r="E17" s="8">
        <v>0.8</v>
      </c>
      <c r="F17" s="8">
        <v>0.8</v>
      </c>
      <c r="G17" s="9">
        <f t="shared" si="1"/>
        <v>0.8</v>
      </c>
      <c r="H17" s="8">
        <v>0.3</v>
      </c>
      <c r="I17" s="8">
        <v>0</v>
      </c>
      <c r="J17" s="9">
        <f t="shared" si="2"/>
        <v>0.15</v>
      </c>
      <c r="K17" s="8">
        <v>3.6</v>
      </c>
      <c r="L17" s="8">
        <v>4.2</v>
      </c>
      <c r="M17" s="8">
        <f t="shared" si="3"/>
        <v>3.9000000000000004</v>
      </c>
      <c r="N17" s="8">
        <v>5.9</v>
      </c>
      <c r="O17" s="8">
        <v>6</v>
      </c>
      <c r="P17" s="11">
        <f t="shared" si="4"/>
        <v>5.95</v>
      </c>
      <c r="Q17" s="10">
        <f>10-M17-P17</f>
        <v>0.14999999999999947</v>
      </c>
      <c r="R17" s="11">
        <v>2.1</v>
      </c>
      <c r="S17" s="11">
        <v>2.2000000000000002</v>
      </c>
      <c r="T17" s="11">
        <f t="shared" si="5"/>
        <v>2.1500000000000004</v>
      </c>
      <c r="U17" s="11">
        <v>4.3</v>
      </c>
      <c r="V17" s="11">
        <v>4.8</v>
      </c>
      <c r="W17" s="11">
        <f t="shared" si="6"/>
        <v>4.55</v>
      </c>
      <c r="X17" s="9">
        <f t="shared" si="7"/>
        <v>3.3</v>
      </c>
      <c r="Y17" s="12">
        <v>0.9</v>
      </c>
      <c r="Z17" s="12" t="s">
        <v>177</v>
      </c>
      <c r="AA17" s="13">
        <f t="shared" si="8"/>
        <v>3.4999999999999996</v>
      </c>
    </row>
    <row r="18" spans="1:27" ht="15.75" x14ac:dyDescent="0.25">
      <c r="A18" s="6">
        <f t="shared" si="0"/>
        <v>3</v>
      </c>
      <c r="B18" s="7">
        <v>13</v>
      </c>
      <c r="C18" s="29" t="s">
        <v>25</v>
      </c>
      <c r="D18" s="29" t="s">
        <v>25</v>
      </c>
      <c r="E18" s="8">
        <v>0.6</v>
      </c>
      <c r="F18" s="8">
        <v>0.6</v>
      </c>
      <c r="G18" s="9">
        <f t="shared" si="1"/>
        <v>0.6</v>
      </c>
      <c r="H18" s="8">
        <v>0.7</v>
      </c>
      <c r="I18" s="8">
        <v>0.5</v>
      </c>
      <c r="J18" s="9">
        <f t="shared" si="2"/>
        <v>0.6</v>
      </c>
      <c r="K18" s="8">
        <v>4</v>
      </c>
      <c r="L18" s="8">
        <v>4.4000000000000004</v>
      </c>
      <c r="M18" s="8">
        <f t="shared" si="3"/>
        <v>4.2</v>
      </c>
      <c r="N18" s="8">
        <v>7.2</v>
      </c>
      <c r="O18" s="8">
        <v>7</v>
      </c>
      <c r="P18" s="11">
        <f t="shared" si="4"/>
        <v>7.1</v>
      </c>
      <c r="Q18" s="10">
        <v>0</v>
      </c>
      <c r="R18" s="11">
        <v>2.6</v>
      </c>
      <c r="S18" s="11">
        <v>2.2000000000000002</v>
      </c>
      <c r="T18" s="11">
        <f t="shared" si="5"/>
        <v>2.4000000000000004</v>
      </c>
      <c r="U18" s="11">
        <v>6.1</v>
      </c>
      <c r="V18" s="11">
        <v>5.5</v>
      </c>
      <c r="W18" s="11">
        <f t="shared" si="6"/>
        <v>5.8</v>
      </c>
      <c r="X18" s="9">
        <f t="shared" si="7"/>
        <v>1.7999999999999998</v>
      </c>
      <c r="Y18" s="12"/>
      <c r="Z18" s="12"/>
      <c r="AA18" s="13">
        <f t="shared" si="8"/>
        <v>3</v>
      </c>
    </row>
  </sheetData>
  <sortState ref="A5:AA18">
    <sortCondition descending="1" ref="A5:A18"/>
  </sortState>
  <mergeCells count="3">
    <mergeCell ref="E2:AA3"/>
    <mergeCell ref="C4:D4"/>
    <mergeCell ref="B3:D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"/>
  <sheetViews>
    <sheetView workbookViewId="0">
      <selection activeCell="AC17" sqref="AC17"/>
    </sheetView>
  </sheetViews>
  <sheetFormatPr baseColWidth="10" defaultRowHeight="15" x14ac:dyDescent="0.25"/>
  <cols>
    <col min="3" max="3" width="16.28515625" customWidth="1"/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105" t="s">
        <v>129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x14ac:dyDescent="0.25">
      <c r="A3" s="106" t="s">
        <v>190</v>
      </c>
      <c r="B3" s="89"/>
      <c r="C3" s="89"/>
      <c r="D3" s="89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15.75" x14ac:dyDescent="0.25">
      <c r="A4" s="14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17" t="s">
        <v>22</v>
      </c>
    </row>
    <row r="5" spans="1:27" ht="15.75" x14ac:dyDescent="0.25">
      <c r="A5" s="1" t="s">
        <v>23</v>
      </c>
      <c r="B5" s="2"/>
      <c r="C5" s="53" t="s">
        <v>24</v>
      </c>
      <c r="D5" s="28" t="s">
        <v>24</v>
      </c>
      <c r="E5" s="3">
        <v>8</v>
      </c>
      <c r="F5" s="3">
        <v>8</v>
      </c>
      <c r="G5" s="3">
        <v>8</v>
      </c>
      <c r="H5" s="3">
        <v>8</v>
      </c>
      <c r="I5" s="3">
        <v>8</v>
      </c>
      <c r="J5" s="3">
        <v>8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5">
        <f>(G5+J5+Q5+X5)-Y5</f>
        <v>36</v>
      </c>
    </row>
    <row r="6" spans="1:27" ht="15.75" x14ac:dyDescent="0.25">
      <c r="A6" s="72">
        <f>AA6</f>
        <v>20.7</v>
      </c>
      <c r="B6" s="73">
        <v>1</v>
      </c>
      <c r="C6" s="75" t="s">
        <v>78</v>
      </c>
      <c r="D6" s="75" t="s">
        <v>94</v>
      </c>
      <c r="E6" s="8">
        <v>3.4</v>
      </c>
      <c r="F6" s="8">
        <v>2.9</v>
      </c>
      <c r="G6" s="9">
        <f>AVERAGE($E6:$F6)</f>
        <v>3.15</v>
      </c>
      <c r="H6" s="8">
        <v>6.8</v>
      </c>
      <c r="I6" s="8">
        <v>6.2</v>
      </c>
      <c r="J6" s="9">
        <f>AVERAGE($H6:$I6)</f>
        <v>6.5</v>
      </c>
      <c r="K6" s="8">
        <v>2.2999999999999998</v>
      </c>
      <c r="L6" s="8">
        <v>2.4</v>
      </c>
      <c r="M6" s="8">
        <f>AVERAGE(K6,L6)</f>
        <v>2.3499999999999996</v>
      </c>
      <c r="N6" s="8">
        <v>1.7</v>
      </c>
      <c r="O6" s="8">
        <v>1.8</v>
      </c>
      <c r="P6" s="11">
        <f>AVERAGE(N6,O6)</f>
        <v>1.75</v>
      </c>
      <c r="Q6" s="10">
        <f>10-M6-P6</f>
        <v>5.9</v>
      </c>
      <c r="R6" s="11">
        <v>1.4</v>
      </c>
      <c r="S6" s="11">
        <v>1.9</v>
      </c>
      <c r="T6" s="11">
        <f>AVERAGE(R6,S6)</f>
        <v>1.65</v>
      </c>
      <c r="U6" s="11">
        <v>3.1</v>
      </c>
      <c r="V6" s="11">
        <v>2.7</v>
      </c>
      <c r="W6" s="11">
        <f>AVERAGE(U6,V6)</f>
        <v>2.9000000000000004</v>
      </c>
      <c r="X6" s="9">
        <f>10-T6-W6</f>
        <v>5.4499999999999993</v>
      </c>
      <c r="Y6" s="12">
        <v>0.3</v>
      </c>
      <c r="Z6" s="12" t="s">
        <v>175</v>
      </c>
      <c r="AA6" s="13">
        <f>(G6+J6+Q6+X6-Y6)</f>
        <v>20.7</v>
      </c>
    </row>
    <row r="7" spans="1:27" ht="15.75" x14ac:dyDescent="0.25">
      <c r="A7" s="72">
        <f>AA7</f>
        <v>19.45</v>
      </c>
      <c r="B7" s="73">
        <v>2</v>
      </c>
      <c r="C7" s="75" t="s">
        <v>131</v>
      </c>
      <c r="D7" s="75" t="s">
        <v>132</v>
      </c>
      <c r="E7" s="8">
        <v>2.8</v>
      </c>
      <c r="F7" s="8">
        <v>2.4</v>
      </c>
      <c r="G7" s="9">
        <f>AVERAGE($E7:$F7)</f>
        <v>2.5999999999999996</v>
      </c>
      <c r="H7" s="8">
        <v>5.2</v>
      </c>
      <c r="I7" s="8">
        <v>5.2</v>
      </c>
      <c r="J7" s="9">
        <f>AVERAGE($H7:$I7)</f>
        <v>5.2</v>
      </c>
      <c r="K7" s="8">
        <v>2.2000000000000002</v>
      </c>
      <c r="L7" s="8">
        <v>2.5</v>
      </c>
      <c r="M7" s="8">
        <f>AVERAGE(K7,L7)</f>
        <v>2.35</v>
      </c>
      <c r="N7" s="8">
        <v>2.2000000000000002</v>
      </c>
      <c r="O7" s="8">
        <v>1.8</v>
      </c>
      <c r="P7" s="11">
        <f>AVERAGE(N7,O7)</f>
        <v>2</v>
      </c>
      <c r="Q7" s="10">
        <f>10-M7-P7</f>
        <v>5.65</v>
      </c>
      <c r="R7" s="11">
        <v>1.9</v>
      </c>
      <c r="S7" s="11">
        <v>1.4</v>
      </c>
      <c r="T7" s="11">
        <f>AVERAGE(R7,S7)</f>
        <v>1.65</v>
      </c>
      <c r="U7" s="11">
        <v>2.4</v>
      </c>
      <c r="V7" s="11">
        <v>2.2999999999999998</v>
      </c>
      <c r="W7" s="11">
        <f>AVERAGE(U7,V7)</f>
        <v>2.3499999999999996</v>
      </c>
      <c r="X7" s="9">
        <f>10-T7-W7</f>
        <v>6</v>
      </c>
      <c r="Y7" s="12"/>
      <c r="Z7" s="12"/>
      <c r="AA7" s="13">
        <f>(G7+J7+Q7+X7-Y7)</f>
        <v>19.45</v>
      </c>
    </row>
    <row r="8" spans="1:27" ht="15.75" x14ac:dyDescent="0.25">
      <c r="A8" s="72">
        <f>AA8</f>
        <v>17.2</v>
      </c>
      <c r="B8" s="73">
        <v>3</v>
      </c>
      <c r="C8" s="75" t="s">
        <v>133</v>
      </c>
      <c r="D8" s="75" t="s">
        <v>91</v>
      </c>
      <c r="E8" s="8">
        <v>2.9</v>
      </c>
      <c r="F8" s="8">
        <v>2.4</v>
      </c>
      <c r="G8" s="9">
        <f>AVERAGE($E8:$F8)</f>
        <v>2.65</v>
      </c>
      <c r="H8" s="8">
        <v>5.4</v>
      </c>
      <c r="I8" s="8">
        <v>5.3</v>
      </c>
      <c r="J8" s="9">
        <f>AVERAGE($H8:$I8)</f>
        <v>5.35</v>
      </c>
      <c r="K8" s="8">
        <v>3.3</v>
      </c>
      <c r="L8" s="8">
        <v>3.3</v>
      </c>
      <c r="M8" s="8">
        <f>AVERAGE(K8,L8)</f>
        <v>3.3</v>
      </c>
      <c r="N8" s="8">
        <v>2.9</v>
      </c>
      <c r="O8" s="8">
        <v>2.4</v>
      </c>
      <c r="P8" s="11">
        <f>AVERAGE(N8,O8)</f>
        <v>2.65</v>
      </c>
      <c r="Q8" s="10">
        <f>10-M8-P8</f>
        <v>4.0500000000000007</v>
      </c>
      <c r="R8" s="11">
        <v>1.5</v>
      </c>
      <c r="S8" s="11">
        <v>1.5</v>
      </c>
      <c r="T8" s="11">
        <f>AVERAGE(R8,S8)</f>
        <v>1.5</v>
      </c>
      <c r="U8" s="11">
        <v>2.5</v>
      </c>
      <c r="V8" s="11">
        <v>3</v>
      </c>
      <c r="W8" s="11">
        <f>AVERAGE(U8,V8)</f>
        <v>2.75</v>
      </c>
      <c r="X8" s="9">
        <f>10-T8-W8</f>
        <v>5.75</v>
      </c>
      <c r="Y8" s="12">
        <v>0.6</v>
      </c>
      <c r="Z8" s="12" t="s">
        <v>194</v>
      </c>
      <c r="AA8" s="13">
        <f>(G8+J8+Q8+X8-Y8)</f>
        <v>17.2</v>
      </c>
    </row>
    <row r="9" spans="1:27" ht="15.75" x14ac:dyDescent="0.25">
      <c r="A9" s="6">
        <f>AA9</f>
        <v>15.299999999999999</v>
      </c>
      <c r="B9" s="7">
        <v>4</v>
      </c>
      <c r="C9" s="29" t="s">
        <v>130</v>
      </c>
      <c r="D9" s="29" t="s">
        <v>92</v>
      </c>
      <c r="E9" s="8">
        <v>2</v>
      </c>
      <c r="F9" s="8">
        <v>2.6</v>
      </c>
      <c r="G9" s="9">
        <f>AVERAGE($E9:$F9)</f>
        <v>2.2999999999999998</v>
      </c>
      <c r="H9" s="8">
        <v>3.7</v>
      </c>
      <c r="I9" s="8">
        <v>3.3</v>
      </c>
      <c r="J9" s="9">
        <f>AVERAGE($H9:$I9)</f>
        <v>3.5</v>
      </c>
      <c r="K9" s="8">
        <v>2.7</v>
      </c>
      <c r="L9" s="8">
        <v>2.8</v>
      </c>
      <c r="M9" s="8">
        <f>AVERAGE(K9,L9)</f>
        <v>2.75</v>
      </c>
      <c r="N9" s="8">
        <v>3.5</v>
      </c>
      <c r="O9" s="8">
        <v>2.9</v>
      </c>
      <c r="P9" s="11">
        <f>AVERAGE(N9,O9)</f>
        <v>3.2</v>
      </c>
      <c r="Q9" s="10">
        <f>10-M9-P9</f>
        <v>4.05</v>
      </c>
      <c r="R9" s="11">
        <v>0.9</v>
      </c>
      <c r="S9" s="11">
        <v>1.4</v>
      </c>
      <c r="T9" s="11">
        <f>AVERAGE(R9,S9)</f>
        <v>1.1499999999999999</v>
      </c>
      <c r="U9" s="11">
        <v>3.1</v>
      </c>
      <c r="V9" s="11">
        <v>3.7</v>
      </c>
      <c r="W9" s="11">
        <f>AVERAGE(U9,V9)</f>
        <v>3.4000000000000004</v>
      </c>
      <c r="X9" s="9">
        <f>10-T9-W9</f>
        <v>5.4499999999999993</v>
      </c>
      <c r="Y9" s="12"/>
      <c r="Z9" s="12"/>
      <c r="AA9" s="13">
        <f>(G9+J9+Q9+X9-Y9)</f>
        <v>15.299999999999999</v>
      </c>
    </row>
    <row r="10" spans="1:27" ht="15.75" x14ac:dyDescent="0.25">
      <c r="A10" s="6">
        <f>AA10</f>
        <v>15.099999999999998</v>
      </c>
      <c r="B10" s="7">
        <v>5</v>
      </c>
      <c r="C10" s="29" t="s">
        <v>42</v>
      </c>
      <c r="D10" s="29" t="s">
        <v>42</v>
      </c>
      <c r="E10" s="8">
        <v>2.5</v>
      </c>
      <c r="F10" s="8">
        <v>2.7</v>
      </c>
      <c r="G10" s="9">
        <f>AVERAGE($E10:$F10)</f>
        <v>2.6</v>
      </c>
      <c r="H10" s="8">
        <v>3.8</v>
      </c>
      <c r="I10" s="8">
        <v>3.9</v>
      </c>
      <c r="J10" s="9">
        <f>AVERAGE($H10:$I10)</f>
        <v>3.8499999999999996</v>
      </c>
      <c r="K10" s="8">
        <v>2.8</v>
      </c>
      <c r="L10" s="8">
        <v>3.1</v>
      </c>
      <c r="M10" s="8">
        <f>AVERAGE(K10,L10)</f>
        <v>2.95</v>
      </c>
      <c r="N10" s="8">
        <v>2.8</v>
      </c>
      <c r="O10" s="8">
        <v>3.3</v>
      </c>
      <c r="P10" s="8">
        <f>AVERAGE(N10,O10)</f>
        <v>3.05</v>
      </c>
      <c r="Q10" s="10">
        <f>10-M10-P10</f>
        <v>4</v>
      </c>
      <c r="R10" s="11">
        <v>1.4</v>
      </c>
      <c r="S10" s="11">
        <v>1.9</v>
      </c>
      <c r="T10" s="11">
        <f>AVERAGE(R10,S10)</f>
        <v>1.65</v>
      </c>
      <c r="U10" s="11">
        <v>3.6</v>
      </c>
      <c r="V10" s="11">
        <v>3.8</v>
      </c>
      <c r="W10" s="11">
        <f>AVERAGE(U10,V10)</f>
        <v>3.7</v>
      </c>
      <c r="X10" s="9">
        <f>10-T10-W10</f>
        <v>4.6499999999999995</v>
      </c>
      <c r="Y10" s="12"/>
      <c r="Z10" s="12"/>
      <c r="AA10" s="13">
        <f>(G10+J10+Q10+X10-Y10)</f>
        <v>15.099999999999998</v>
      </c>
    </row>
  </sheetData>
  <sortState ref="A5:AA10">
    <sortCondition descending="1" ref="A5:A10"/>
  </sortState>
  <mergeCells count="3">
    <mergeCell ref="E2:AA3"/>
    <mergeCell ref="C4:D4"/>
    <mergeCell ref="A3:D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21"/>
  <sheetViews>
    <sheetView topLeftCell="A5" zoomScale="115" zoomScaleNormal="115" workbookViewId="0">
      <selection activeCell="B16" sqref="B16"/>
    </sheetView>
  </sheetViews>
  <sheetFormatPr baseColWidth="10" defaultRowHeight="15" x14ac:dyDescent="0.25"/>
  <cols>
    <col min="3" max="4" width="17.7109375" customWidth="1"/>
  </cols>
  <sheetData>
    <row r="2" spans="1:51" ht="15.75" thickBot="1" x14ac:dyDescent="0.3"/>
    <row r="3" spans="1:51" ht="14.45" customHeight="1" x14ac:dyDescent="0.25">
      <c r="A3" s="107" t="s">
        <v>134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9"/>
      <c r="AB3" s="107" t="s">
        <v>135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9"/>
    </row>
    <row r="4" spans="1:51" x14ac:dyDescent="0.25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2"/>
      <c r="AB4" s="110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2"/>
    </row>
    <row r="5" spans="1:51" ht="18" customHeight="1" x14ac:dyDescent="0.45">
      <c r="A5" s="113" t="s">
        <v>134</v>
      </c>
      <c r="B5" s="114"/>
      <c r="C5" s="114"/>
      <c r="D5" s="114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9"/>
      <c r="AB5" s="57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9"/>
    </row>
    <row r="6" spans="1:51" ht="15.75" x14ac:dyDescent="0.25">
      <c r="A6" s="30"/>
      <c r="B6" s="15"/>
      <c r="C6" s="86" t="s">
        <v>0</v>
      </c>
      <c r="D6" s="86"/>
      <c r="E6" s="16" t="s">
        <v>1</v>
      </c>
      <c r="F6" s="17" t="s">
        <v>2</v>
      </c>
      <c r="G6" s="17" t="s">
        <v>3</v>
      </c>
      <c r="H6" s="17" t="s">
        <v>4</v>
      </c>
      <c r="I6" s="17" t="s">
        <v>5</v>
      </c>
      <c r="J6" s="17" t="s">
        <v>6</v>
      </c>
      <c r="K6" s="18" t="s">
        <v>7</v>
      </c>
      <c r="L6" s="18" t="s">
        <v>8</v>
      </c>
      <c r="M6" s="18" t="s">
        <v>9</v>
      </c>
      <c r="N6" s="19" t="s">
        <v>10</v>
      </c>
      <c r="O6" s="19" t="s">
        <v>11</v>
      </c>
      <c r="P6" s="18" t="s">
        <v>9</v>
      </c>
      <c r="Q6" s="19" t="s">
        <v>12</v>
      </c>
      <c r="R6" s="17" t="s">
        <v>13</v>
      </c>
      <c r="S6" s="17" t="s">
        <v>14</v>
      </c>
      <c r="T6" s="17" t="s">
        <v>15</v>
      </c>
      <c r="U6" s="20" t="s">
        <v>16</v>
      </c>
      <c r="V6" s="20" t="s">
        <v>17</v>
      </c>
      <c r="W6" s="17" t="s">
        <v>18</v>
      </c>
      <c r="X6" s="17" t="s">
        <v>19</v>
      </c>
      <c r="Y6" s="21" t="s">
        <v>20</v>
      </c>
      <c r="Z6" s="21" t="s">
        <v>21</v>
      </c>
      <c r="AA6" s="31" t="s">
        <v>22</v>
      </c>
      <c r="AB6" s="32" t="s">
        <v>1</v>
      </c>
      <c r="AC6" s="17" t="s">
        <v>2</v>
      </c>
      <c r="AD6" s="17" t="s">
        <v>3</v>
      </c>
      <c r="AE6" s="17" t="s">
        <v>4</v>
      </c>
      <c r="AF6" s="17" t="s">
        <v>5</v>
      </c>
      <c r="AG6" s="17" t="s">
        <v>6</v>
      </c>
      <c r="AH6" s="18" t="s">
        <v>7</v>
      </c>
      <c r="AI6" s="18" t="s">
        <v>8</v>
      </c>
      <c r="AJ6" s="18" t="s">
        <v>9</v>
      </c>
      <c r="AK6" s="19" t="s">
        <v>10</v>
      </c>
      <c r="AL6" s="19" t="s">
        <v>11</v>
      </c>
      <c r="AM6" s="18" t="s">
        <v>9</v>
      </c>
      <c r="AN6" s="19" t="s">
        <v>12</v>
      </c>
      <c r="AO6" s="17" t="s">
        <v>13</v>
      </c>
      <c r="AP6" s="17" t="s">
        <v>14</v>
      </c>
      <c r="AQ6" s="17" t="s">
        <v>15</v>
      </c>
      <c r="AR6" s="20" t="s">
        <v>16</v>
      </c>
      <c r="AS6" s="20" t="s">
        <v>17</v>
      </c>
      <c r="AT6" s="17" t="s">
        <v>18</v>
      </c>
      <c r="AU6" s="17" t="s">
        <v>19</v>
      </c>
      <c r="AV6" s="21" t="s">
        <v>20</v>
      </c>
      <c r="AW6" s="21" t="s">
        <v>21</v>
      </c>
      <c r="AX6" s="17" t="s">
        <v>22</v>
      </c>
      <c r="AY6" s="43" t="s">
        <v>37</v>
      </c>
    </row>
    <row r="7" spans="1:51" ht="15.75" x14ac:dyDescent="0.25">
      <c r="A7" s="34" t="s">
        <v>23</v>
      </c>
      <c r="B7" s="2"/>
      <c r="C7" s="53" t="s">
        <v>24</v>
      </c>
      <c r="D7" s="28" t="s">
        <v>38</v>
      </c>
      <c r="E7" s="3">
        <v>5</v>
      </c>
      <c r="F7" s="3">
        <v>5</v>
      </c>
      <c r="G7" s="3">
        <v>5</v>
      </c>
      <c r="H7" s="3">
        <v>5</v>
      </c>
      <c r="I7" s="3">
        <v>5</v>
      </c>
      <c r="J7" s="3">
        <v>5</v>
      </c>
      <c r="K7" s="3">
        <v>-10</v>
      </c>
      <c r="L7" s="3">
        <v>-10</v>
      </c>
      <c r="M7" s="3">
        <v>-10</v>
      </c>
      <c r="N7" s="3">
        <v>-10</v>
      </c>
      <c r="O7" s="3">
        <v>-10</v>
      </c>
      <c r="P7" s="3">
        <v>-10</v>
      </c>
      <c r="Q7" s="3">
        <v>10</v>
      </c>
      <c r="R7" s="3">
        <v>-10</v>
      </c>
      <c r="S7" s="3">
        <v>-10</v>
      </c>
      <c r="T7" s="3">
        <v>-10</v>
      </c>
      <c r="U7" s="3">
        <v>-10</v>
      </c>
      <c r="V7" s="3">
        <v>-10</v>
      </c>
      <c r="W7" s="3">
        <v>-10</v>
      </c>
      <c r="X7" s="3">
        <v>10</v>
      </c>
      <c r="Y7" s="4"/>
      <c r="Z7" s="4"/>
      <c r="AA7" s="35">
        <f>(G7+J7+Q7+X7)-Y7</f>
        <v>30</v>
      </c>
      <c r="AB7" s="36">
        <v>5</v>
      </c>
      <c r="AC7" s="3">
        <v>5</v>
      </c>
      <c r="AD7" s="3">
        <v>5</v>
      </c>
      <c r="AE7" s="3">
        <v>5</v>
      </c>
      <c r="AF7" s="3">
        <v>5</v>
      </c>
      <c r="AG7" s="3">
        <v>5</v>
      </c>
      <c r="AH7" s="3">
        <v>-10</v>
      </c>
      <c r="AI7" s="3">
        <v>-10</v>
      </c>
      <c r="AJ7" s="3">
        <v>-10</v>
      </c>
      <c r="AK7" s="3">
        <v>-10</v>
      </c>
      <c r="AL7" s="3">
        <v>-10</v>
      </c>
      <c r="AM7" s="3">
        <v>-10</v>
      </c>
      <c r="AN7" s="3">
        <v>10</v>
      </c>
      <c r="AO7" s="3">
        <v>-10</v>
      </c>
      <c r="AP7" s="3">
        <v>-10</v>
      </c>
      <c r="AQ7" s="3">
        <v>-10</v>
      </c>
      <c r="AR7" s="3">
        <v>-10</v>
      </c>
      <c r="AS7" s="3">
        <v>-10</v>
      </c>
      <c r="AT7" s="3">
        <v>-10</v>
      </c>
      <c r="AU7" s="3">
        <v>10</v>
      </c>
      <c r="AV7" s="4"/>
      <c r="AW7" s="4"/>
      <c r="AX7" s="44">
        <f>(AD7+AG7+AN7+AU7)-AV7</f>
        <v>30</v>
      </c>
      <c r="AY7" s="45"/>
    </row>
    <row r="8" spans="1:51" ht="15.75" x14ac:dyDescent="0.25">
      <c r="A8" s="76">
        <f t="shared" ref="A8:A21" si="0">AY8</f>
        <v>34.65</v>
      </c>
      <c r="B8" s="73">
        <v>1</v>
      </c>
      <c r="C8" s="74" t="s">
        <v>138</v>
      </c>
      <c r="D8" s="74" t="s">
        <v>139</v>
      </c>
      <c r="E8" s="8">
        <v>3.2</v>
      </c>
      <c r="F8" s="8">
        <v>3.2</v>
      </c>
      <c r="G8" s="9">
        <f t="shared" ref="G8:G21" si="1">AVERAGE($E8:$F8)</f>
        <v>3.2</v>
      </c>
      <c r="H8" s="8">
        <v>2.2000000000000002</v>
      </c>
      <c r="I8" s="8">
        <v>2.8</v>
      </c>
      <c r="J8" s="9">
        <f t="shared" ref="J8:J21" si="2">AVERAGE($H8:$I8)</f>
        <v>2.5</v>
      </c>
      <c r="K8" s="8">
        <v>2.2999999999999998</v>
      </c>
      <c r="L8" s="8">
        <v>2.1</v>
      </c>
      <c r="M8" s="8">
        <f t="shared" ref="M8:M21" si="3">AVERAGE(K8:L8)</f>
        <v>2.2000000000000002</v>
      </c>
      <c r="N8" s="8">
        <v>3.4</v>
      </c>
      <c r="O8" s="8">
        <v>3.6</v>
      </c>
      <c r="P8" s="8">
        <f t="shared" ref="P8:P21" si="4">AVERAGE(N8:O8)</f>
        <v>3.5</v>
      </c>
      <c r="Q8" s="10">
        <f t="shared" ref="Q8:Q21" si="5">10-M8-P8</f>
        <v>4.3</v>
      </c>
      <c r="R8" s="11">
        <v>0.9</v>
      </c>
      <c r="S8" s="11">
        <v>0.6</v>
      </c>
      <c r="T8" s="11">
        <f t="shared" ref="T8:T21" si="6">AVERAGE(R8,S8)</f>
        <v>0.75</v>
      </c>
      <c r="U8" s="11">
        <v>2.2999999999999998</v>
      </c>
      <c r="V8" s="11">
        <v>2</v>
      </c>
      <c r="W8" s="11">
        <f t="shared" ref="W8:W21" si="7">AVERAGE(U8,V8)</f>
        <v>2.15</v>
      </c>
      <c r="X8" s="9">
        <f t="shared" ref="X8:X21" si="8">10-T8-W8</f>
        <v>7.1</v>
      </c>
      <c r="Y8" s="12"/>
      <c r="Z8" s="12"/>
      <c r="AA8" s="40">
        <f t="shared" ref="AA8:AA21" si="9">(G8+J8+Q8+X8-Y8)</f>
        <v>17.100000000000001</v>
      </c>
      <c r="AB8" s="41">
        <v>2.4</v>
      </c>
      <c r="AC8" s="8">
        <v>2.2000000000000002</v>
      </c>
      <c r="AD8" s="9">
        <f t="shared" ref="AD8:AD21" si="10">AVERAGE(AB8:AC8)</f>
        <v>2.2999999999999998</v>
      </c>
      <c r="AE8" s="8">
        <v>3.1</v>
      </c>
      <c r="AF8" s="8">
        <v>2.7</v>
      </c>
      <c r="AG8" s="9">
        <f t="shared" ref="AG8:AG21" si="11">AVERAGE(AE8:AF8)</f>
        <v>2.9000000000000004</v>
      </c>
      <c r="AH8" s="8">
        <v>1.7</v>
      </c>
      <c r="AI8" s="8">
        <v>1.4</v>
      </c>
      <c r="AJ8" s="8">
        <f t="shared" ref="AJ8:AJ21" si="12">AVERAGE(AH8:AI8)</f>
        <v>1.5499999999999998</v>
      </c>
      <c r="AK8" s="8">
        <v>2.7</v>
      </c>
      <c r="AL8" s="8">
        <v>2.8</v>
      </c>
      <c r="AM8" s="8">
        <f t="shared" ref="AM8:AM21" si="13">AVERAGE(AK8:AL8)</f>
        <v>2.75</v>
      </c>
      <c r="AN8" s="10">
        <f t="shared" ref="AN8:AN21" si="14">10-AJ8-AM8</f>
        <v>5.6999999999999993</v>
      </c>
      <c r="AO8" s="11">
        <v>0.6</v>
      </c>
      <c r="AP8" s="11">
        <v>0.9</v>
      </c>
      <c r="AQ8" s="11">
        <f t="shared" ref="AQ8:AQ21" si="15">AVERAGE(AO8,AP8)</f>
        <v>0.75</v>
      </c>
      <c r="AR8" s="11">
        <v>2.6</v>
      </c>
      <c r="AS8" s="11">
        <v>2.6</v>
      </c>
      <c r="AT8" s="11">
        <f t="shared" ref="AT8:AT21" si="16">AVERAGE(AR8,AS8)</f>
        <v>2.6</v>
      </c>
      <c r="AU8" s="9">
        <f t="shared" ref="AU8:AU21" si="17">10-AQ8-AT8</f>
        <v>6.65</v>
      </c>
      <c r="AV8" s="12"/>
      <c r="AW8" s="46"/>
      <c r="AX8" s="47">
        <f t="shared" ref="AX8:AX21" si="18">(AD8+AG8+AN8+AU8-AV8)</f>
        <v>17.549999999999997</v>
      </c>
      <c r="AY8" s="48">
        <f t="shared" ref="AY8:AY21" si="19">SUM(AX8+AA8)</f>
        <v>34.65</v>
      </c>
    </row>
    <row r="9" spans="1:51" ht="15.75" x14ac:dyDescent="0.25">
      <c r="A9" s="76">
        <f t="shared" si="0"/>
        <v>34.099999999999994</v>
      </c>
      <c r="B9" s="73">
        <v>2</v>
      </c>
      <c r="C9" s="74" t="s">
        <v>42</v>
      </c>
      <c r="D9" s="74" t="s">
        <v>151</v>
      </c>
      <c r="E9" s="8">
        <v>2.4</v>
      </c>
      <c r="F9" s="8">
        <v>2.4</v>
      </c>
      <c r="G9" s="9">
        <f t="shared" si="1"/>
        <v>2.4</v>
      </c>
      <c r="H9" s="8">
        <v>2.9</v>
      </c>
      <c r="I9" s="8">
        <v>2.9</v>
      </c>
      <c r="J9" s="9">
        <f t="shared" si="2"/>
        <v>2.9</v>
      </c>
      <c r="K9" s="8">
        <v>3.7</v>
      </c>
      <c r="L9" s="8">
        <v>4.0999999999999996</v>
      </c>
      <c r="M9" s="8">
        <f t="shared" si="3"/>
        <v>3.9</v>
      </c>
      <c r="N9" s="8">
        <v>3.6</v>
      </c>
      <c r="O9" s="8">
        <v>3.9</v>
      </c>
      <c r="P9" s="8">
        <f t="shared" si="4"/>
        <v>3.75</v>
      </c>
      <c r="Q9" s="10">
        <f t="shared" si="5"/>
        <v>2.3499999999999996</v>
      </c>
      <c r="R9" s="11">
        <v>0.5</v>
      </c>
      <c r="S9" s="11">
        <v>0.8</v>
      </c>
      <c r="T9" s="11">
        <f t="shared" si="6"/>
        <v>0.65</v>
      </c>
      <c r="U9" s="11">
        <v>1.9</v>
      </c>
      <c r="V9" s="11">
        <v>2.4</v>
      </c>
      <c r="W9" s="11">
        <f t="shared" si="7"/>
        <v>2.15</v>
      </c>
      <c r="X9" s="9">
        <f t="shared" si="8"/>
        <v>7.1999999999999993</v>
      </c>
      <c r="Y9" s="12"/>
      <c r="Z9" s="12"/>
      <c r="AA9" s="40">
        <f t="shared" si="9"/>
        <v>14.849999999999998</v>
      </c>
      <c r="AB9" s="41">
        <v>3.4</v>
      </c>
      <c r="AC9" s="8">
        <v>3.8</v>
      </c>
      <c r="AD9" s="9">
        <f t="shared" si="10"/>
        <v>3.5999999999999996</v>
      </c>
      <c r="AE9" s="8">
        <v>3.7</v>
      </c>
      <c r="AF9" s="8">
        <v>3.8</v>
      </c>
      <c r="AG9" s="9">
        <f t="shared" si="11"/>
        <v>3.75</v>
      </c>
      <c r="AH9" s="8">
        <v>2.1</v>
      </c>
      <c r="AI9" s="8">
        <v>1.8</v>
      </c>
      <c r="AJ9" s="8">
        <f t="shared" si="12"/>
        <v>1.9500000000000002</v>
      </c>
      <c r="AK9" s="8">
        <v>1.8</v>
      </c>
      <c r="AL9" s="8">
        <v>2.1</v>
      </c>
      <c r="AM9" s="8">
        <f t="shared" si="13"/>
        <v>1.9500000000000002</v>
      </c>
      <c r="AN9" s="10">
        <f t="shared" si="14"/>
        <v>6.1000000000000005</v>
      </c>
      <c r="AO9" s="11">
        <v>1.3</v>
      </c>
      <c r="AP9" s="11">
        <v>1.3</v>
      </c>
      <c r="AQ9" s="11">
        <f t="shared" si="15"/>
        <v>1.3</v>
      </c>
      <c r="AR9" s="11">
        <v>3.2</v>
      </c>
      <c r="AS9" s="11">
        <v>2.6</v>
      </c>
      <c r="AT9" s="11">
        <f t="shared" si="16"/>
        <v>2.9000000000000004</v>
      </c>
      <c r="AU9" s="9">
        <f t="shared" si="17"/>
        <v>5.7999999999999989</v>
      </c>
      <c r="AV9" s="12"/>
      <c r="AW9" s="46"/>
      <c r="AX9" s="47">
        <f t="shared" si="18"/>
        <v>19.25</v>
      </c>
      <c r="AY9" s="48">
        <f t="shared" si="19"/>
        <v>34.099999999999994</v>
      </c>
    </row>
    <row r="10" spans="1:51" ht="15.75" x14ac:dyDescent="0.25">
      <c r="A10" s="76">
        <f t="shared" si="0"/>
        <v>33.1</v>
      </c>
      <c r="B10" s="73">
        <v>3</v>
      </c>
      <c r="C10" s="74" t="s">
        <v>158</v>
      </c>
      <c r="D10" s="74" t="s">
        <v>155</v>
      </c>
      <c r="E10" s="8">
        <v>3.5</v>
      </c>
      <c r="F10" s="8">
        <v>3.5</v>
      </c>
      <c r="G10" s="9">
        <f t="shared" si="1"/>
        <v>3.5</v>
      </c>
      <c r="H10" s="8">
        <v>2.2000000000000002</v>
      </c>
      <c r="I10" s="8">
        <v>1.6</v>
      </c>
      <c r="J10" s="9">
        <f t="shared" si="2"/>
        <v>1.9000000000000001</v>
      </c>
      <c r="K10" s="8">
        <v>2.4</v>
      </c>
      <c r="L10" s="8">
        <v>2.7</v>
      </c>
      <c r="M10" s="8">
        <f t="shared" si="3"/>
        <v>2.5499999999999998</v>
      </c>
      <c r="N10" s="8">
        <v>3.7</v>
      </c>
      <c r="O10" s="8">
        <v>3.9</v>
      </c>
      <c r="P10" s="8">
        <f t="shared" si="4"/>
        <v>3.8</v>
      </c>
      <c r="Q10" s="10">
        <f t="shared" si="5"/>
        <v>3.6500000000000004</v>
      </c>
      <c r="R10" s="11">
        <v>0.5</v>
      </c>
      <c r="S10" s="11">
        <v>0.9</v>
      </c>
      <c r="T10" s="11">
        <f t="shared" si="6"/>
        <v>0.7</v>
      </c>
      <c r="U10" s="11">
        <v>2.5</v>
      </c>
      <c r="V10" s="11">
        <v>2.4</v>
      </c>
      <c r="W10" s="11">
        <f t="shared" si="7"/>
        <v>2.4500000000000002</v>
      </c>
      <c r="X10" s="9">
        <f t="shared" si="8"/>
        <v>6.8500000000000005</v>
      </c>
      <c r="Y10" s="12"/>
      <c r="Z10" s="12"/>
      <c r="AA10" s="40">
        <f t="shared" si="9"/>
        <v>15.900000000000002</v>
      </c>
      <c r="AB10" s="41">
        <v>3.5</v>
      </c>
      <c r="AC10" s="8">
        <v>2.9</v>
      </c>
      <c r="AD10" s="9">
        <f t="shared" si="10"/>
        <v>3.2</v>
      </c>
      <c r="AE10" s="8">
        <v>2.6</v>
      </c>
      <c r="AF10" s="8">
        <v>2.4</v>
      </c>
      <c r="AG10" s="9">
        <f t="shared" si="11"/>
        <v>2.5</v>
      </c>
      <c r="AH10" s="8">
        <v>1.9</v>
      </c>
      <c r="AI10" s="8">
        <v>1.7</v>
      </c>
      <c r="AJ10" s="8">
        <f t="shared" si="12"/>
        <v>1.7999999999999998</v>
      </c>
      <c r="AK10" s="8">
        <v>2.2999999999999998</v>
      </c>
      <c r="AL10" s="8">
        <v>2.5</v>
      </c>
      <c r="AM10" s="8">
        <f t="shared" si="13"/>
        <v>2.4</v>
      </c>
      <c r="AN10" s="10">
        <f t="shared" si="14"/>
        <v>5.7999999999999989</v>
      </c>
      <c r="AO10" s="11">
        <v>1.1000000000000001</v>
      </c>
      <c r="AP10" s="11">
        <v>1.1000000000000001</v>
      </c>
      <c r="AQ10" s="11">
        <f t="shared" si="15"/>
        <v>1.1000000000000001</v>
      </c>
      <c r="AR10" s="11">
        <v>2.9</v>
      </c>
      <c r="AS10" s="11">
        <v>3.5</v>
      </c>
      <c r="AT10" s="11">
        <f t="shared" si="16"/>
        <v>3.2</v>
      </c>
      <c r="AU10" s="9">
        <f t="shared" si="17"/>
        <v>5.7</v>
      </c>
      <c r="AV10" s="12"/>
      <c r="AW10" s="46"/>
      <c r="AX10" s="47">
        <f t="shared" si="18"/>
        <v>17.2</v>
      </c>
      <c r="AY10" s="48">
        <f t="shared" si="19"/>
        <v>33.1</v>
      </c>
    </row>
    <row r="11" spans="1:51" ht="15.75" x14ac:dyDescent="0.25">
      <c r="A11" s="76">
        <f t="shared" si="0"/>
        <v>31.75</v>
      </c>
      <c r="B11" s="73">
        <v>4</v>
      </c>
      <c r="C11" s="74" t="s">
        <v>154</v>
      </c>
      <c r="D11" s="74" t="s">
        <v>155</v>
      </c>
      <c r="E11" s="8">
        <v>3.1</v>
      </c>
      <c r="F11" s="8">
        <v>3.4</v>
      </c>
      <c r="G11" s="9">
        <f t="shared" si="1"/>
        <v>3.25</v>
      </c>
      <c r="H11" s="8">
        <v>1.6</v>
      </c>
      <c r="I11" s="8">
        <v>2.2000000000000002</v>
      </c>
      <c r="J11" s="9">
        <f t="shared" si="2"/>
        <v>1.9000000000000001</v>
      </c>
      <c r="K11" s="8">
        <v>3</v>
      </c>
      <c r="L11" s="8">
        <v>3.2</v>
      </c>
      <c r="M11" s="8">
        <f t="shared" si="3"/>
        <v>3.1</v>
      </c>
      <c r="N11" s="8">
        <v>4.4000000000000004</v>
      </c>
      <c r="O11" s="8">
        <v>4.0999999999999996</v>
      </c>
      <c r="P11" s="8">
        <f t="shared" si="4"/>
        <v>4.25</v>
      </c>
      <c r="Q11" s="10">
        <f t="shared" si="5"/>
        <v>2.6500000000000004</v>
      </c>
      <c r="R11" s="11">
        <v>0.6</v>
      </c>
      <c r="S11" s="11">
        <v>0.6</v>
      </c>
      <c r="T11" s="11">
        <f t="shared" si="6"/>
        <v>0.6</v>
      </c>
      <c r="U11" s="11">
        <v>2.2999999999999998</v>
      </c>
      <c r="V11" s="11">
        <v>2.6</v>
      </c>
      <c r="W11" s="11">
        <f t="shared" si="7"/>
        <v>2.4500000000000002</v>
      </c>
      <c r="X11" s="9">
        <f t="shared" si="8"/>
        <v>6.95</v>
      </c>
      <c r="Y11" s="12"/>
      <c r="Z11" s="12"/>
      <c r="AA11" s="40">
        <f t="shared" si="9"/>
        <v>14.75</v>
      </c>
      <c r="AB11" s="41">
        <v>3.7</v>
      </c>
      <c r="AC11" s="8">
        <v>3.5</v>
      </c>
      <c r="AD11" s="9">
        <f t="shared" si="10"/>
        <v>3.6</v>
      </c>
      <c r="AE11" s="8">
        <v>1.9</v>
      </c>
      <c r="AF11" s="8">
        <v>2.1</v>
      </c>
      <c r="AG11" s="9">
        <f t="shared" si="11"/>
        <v>2</v>
      </c>
      <c r="AH11" s="8">
        <v>1.7</v>
      </c>
      <c r="AI11" s="8">
        <v>2.2000000000000002</v>
      </c>
      <c r="AJ11" s="8">
        <f t="shared" si="12"/>
        <v>1.9500000000000002</v>
      </c>
      <c r="AK11" s="8">
        <v>2.9</v>
      </c>
      <c r="AL11" s="8">
        <v>3.4</v>
      </c>
      <c r="AM11" s="8">
        <f t="shared" si="13"/>
        <v>3.15</v>
      </c>
      <c r="AN11" s="10">
        <f t="shared" si="14"/>
        <v>4.9000000000000004</v>
      </c>
      <c r="AO11" s="11">
        <v>0.9</v>
      </c>
      <c r="AP11" s="11">
        <v>0.6</v>
      </c>
      <c r="AQ11" s="11">
        <f t="shared" si="15"/>
        <v>0.75</v>
      </c>
      <c r="AR11" s="11">
        <v>3</v>
      </c>
      <c r="AS11" s="11">
        <v>2.5</v>
      </c>
      <c r="AT11" s="11">
        <f t="shared" si="16"/>
        <v>2.75</v>
      </c>
      <c r="AU11" s="9">
        <f t="shared" si="17"/>
        <v>6.5</v>
      </c>
      <c r="AV11" s="12"/>
      <c r="AW11" s="46"/>
      <c r="AX11" s="47">
        <f t="shared" si="18"/>
        <v>17</v>
      </c>
      <c r="AY11" s="48">
        <f t="shared" si="19"/>
        <v>31.75</v>
      </c>
    </row>
    <row r="12" spans="1:51" ht="15.75" x14ac:dyDescent="0.25">
      <c r="A12" s="39">
        <f t="shared" si="0"/>
        <v>31.35</v>
      </c>
      <c r="B12" s="7">
        <v>5</v>
      </c>
      <c r="C12" s="22" t="s">
        <v>141</v>
      </c>
      <c r="D12" s="22" t="s">
        <v>142</v>
      </c>
      <c r="E12" s="8">
        <v>2.7</v>
      </c>
      <c r="F12" s="8">
        <v>2.8</v>
      </c>
      <c r="G12" s="9">
        <f t="shared" si="1"/>
        <v>2.75</v>
      </c>
      <c r="H12" s="8">
        <v>1.2</v>
      </c>
      <c r="I12" s="8">
        <v>1.2</v>
      </c>
      <c r="J12" s="9">
        <f t="shared" si="2"/>
        <v>1.2</v>
      </c>
      <c r="K12" s="8">
        <v>3.1</v>
      </c>
      <c r="L12" s="8">
        <v>2.8</v>
      </c>
      <c r="M12" s="8">
        <f t="shared" si="3"/>
        <v>2.95</v>
      </c>
      <c r="N12" s="8">
        <v>3.4</v>
      </c>
      <c r="O12" s="8">
        <v>2.9</v>
      </c>
      <c r="P12" s="8">
        <f t="shared" si="4"/>
        <v>3.15</v>
      </c>
      <c r="Q12" s="10">
        <f t="shared" si="5"/>
        <v>3.9</v>
      </c>
      <c r="R12" s="11">
        <v>0.9</v>
      </c>
      <c r="S12" s="11">
        <v>0.9</v>
      </c>
      <c r="T12" s="11">
        <f t="shared" si="6"/>
        <v>0.9</v>
      </c>
      <c r="U12" s="11">
        <v>3</v>
      </c>
      <c r="V12" s="11">
        <v>2.5</v>
      </c>
      <c r="W12" s="11">
        <f t="shared" si="7"/>
        <v>2.75</v>
      </c>
      <c r="X12" s="9">
        <f t="shared" si="8"/>
        <v>6.35</v>
      </c>
      <c r="Y12" s="12"/>
      <c r="Z12" s="12"/>
      <c r="AA12" s="40">
        <f t="shared" si="9"/>
        <v>14.2</v>
      </c>
      <c r="AB12" s="41">
        <v>3.6</v>
      </c>
      <c r="AC12" s="8">
        <v>3.1</v>
      </c>
      <c r="AD12" s="9">
        <f t="shared" si="10"/>
        <v>3.35</v>
      </c>
      <c r="AE12" s="8">
        <v>3.2</v>
      </c>
      <c r="AF12" s="8">
        <v>3.7</v>
      </c>
      <c r="AG12" s="9">
        <f t="shared" si="11"/>
        <v>3.45</v>
      </c>
      <c r="AH12" s="8">
        <v>2.1</v>
      </c>
      <c r="AI12" s="8">
        <v>2.7</v>
      </c>
      <c r="AJ12" s="8">
        <f t="shared" si="12"/>
        <v>2.4000000000000004</v>
      </c>
      <c r="AK12" s="8">
        <v>2.8</v>
      </c>
      <c r="AL12" s="8">
        <v>3.2</v>
      </c>
      <c r="AM12" s="8">
        <f t="shared" si="13"/>
        <v>3</v>
      </c>
      <c r="AN12" s="10">
        <f t="shared" si="14"/>
        <v>4.5999999999999996</v>
      </c>
      <c r="AO12" s="11">
        <v>0.9</v>
      </c>
      <c r="AP12" s="11">
        <v>0.5</v>
      </c>
      <c r="AQ12" s="11">
        <f t="shared" si="15"/>
        <v>0.7</v>
      </c>
      <c r="AR12" s="11">
        <v>3.3</v>
      </c>
      <c r="AS12" s="11">
        <v>3.8</v>
      </c>
      <c r="AT12" s="11">
        <f t="shared" si="16"/>
        <v>3.55</v>
      </c>
      <c r="AU12" s="9">
        <f t="shared" si="17"/>
        <v>5.7500000000000009</v>
      </c>
      <c r="AV12" s="12"/>
      <c r="AW12" s="46"/>
      <c r="AX12" s="47">
        <f t="shared" si="18"/>
        <v>17.150000000000002</v>
      </c>
      <c r="AY12" s="48">
        <f t="shared" si="19"/>
        <v>31.35</v>
      </c>
    </row>
    <row r="13" spans="1:51" ht="15.75" x14ac:dyDescent="0.25">
      <c r="A13" s="39">
        <f t="shared" si="0"/>
        <v>28.700000000000003</v>
      </c>
      <c r="B13" s="7">
        <v>6</v>
      </c>
      <c r="C13" s="22" t="s">
        <v>143</v>
      </c>
      <c r="D13" s="22" t="s">
        <v>144</v>
      </c>
      <c r="E13" s="8">
        <v>2.1</v>
      </c>
      <c r="F13" s="8">
        <v>2.2000000000000002</v>
      </c>
      <c r="G13" s="9">
        <f t="shared" si="1"/>
        <v>2.1500000000000004</v>
      </c>
      <c r="H13" s="8">
        <v>2.7</v>
      </c>
      <c r="I13" s="8">
        <v>2.1</v>
      </c>
      <c r="J13" s="9">
        <f t="shared" si="2"/>
        <v>2.4000000000000004</v>
      </c>
      <c r="K13" s="8">
        <v>3.6</v>
      </c>
      <c r="L13" s="8">
        <v>3.4</v>
      </c>
      <c r="M13" s="8">
        <f t="shared" si="3"/>
        <v>3.5</v>
      </c>
      <c r="N13" s="8">
        <v>3.7</v>
      </c>
      <c r="O13" s="8">
        <v>3.5</v>
      </c>
      <c r="P13" s="8">
        <f t="shared" si="4"/>
        <v>3.6</v>
      </c>
      <c r="Q13" s="10">
        <f t="shared" si="5"/>
        <v>2.9</v>
      </c>
      <c r="R13" s="11">
        <v>1.3</v>
      </c>
      <c r="S13" s="11">
        <v>0.9</v>
      </c>
      <c r="T13" s="11">
        <f t="shared" si="6"/>
        <v>1.1000000000000001</v>
      </c>
      <c r="U13" s="11">
        <v>2.4</v>
      </c>
      <c r="V13" s="11">
        <v>2.4</v>
      </c>
      <c r="W13" s="11">
        <f t="shared" si="7"/>
        <v>2.4</v>
      </c>
      <c r="X13" s="9">
        <f t="shared" si="8"/>
        <v>6.5</v>
      </c>
      <c r="Y13" s="12">
        <v>0.3</v>
      </c>
      <c r="Z13" s="12" t="s">
        <v>176</v>
      </c>
      <c r="AA13" s="40">
        <f t="shared" si="9"/>
        <v>13.65</v>
      </c>
      <c r="AB13" s="41">
        <v>3.1</v>
      </c>
      <c r="AC13" s="8">
        <v>3.2</v>
      </c>
      <c r="AD13" s="9">
        <f t="shared" si="10"/>
        <v>3.1500000000000004</v>
      </c>
      <c r="AE13" s="8">
        <v>2</v>
      </c>
      <c r="AF13" s="8">
        <v>1.4</v>
      </c>
      <c r="AG13" s="9">
        <f t="shared" si="11"/>
        <v>1.7</v>
      </c>
      <c r="AH13" s="8">
        <v>2.4</v>
      </c>
      <c r="AI13" s="8">
        <v>2</v>
      </c>
      <c r="AJ13" s="8">
        <f t="shared" si="12"/>
        <v>2.2000000000000002</v>
      </c>
      <c r="AK13" s="8">
        <v>3</v>
      </c>
      <c r="AL13" s="8">
        <v>2.5</v>
      </c>
      <c r="AM13" s="8">
        <f t="shared" si="13"/>
        <v>2.75</v>
      </c>
      <c r="AN13" s="10">
        <f t="shared" si="14"/>
        <v>5.05</v>
      </c>
      <c r="AO13" s="11">
        <v>1.5</v>
      </c>
      <c r="AP13" s="11">
        <v>1.1000000000000001</v>
      </c>
      <c r="AQ13" s="11">
        <f t="shared" si="15"/>
        <v>1.3</v>
      </c>
      <c r="AR13" s="11">
        <v>3.8</v>
      </c>
      <c r="AS13" s="11">
        <v>3.3</v>
      </c>
      <c r="AT13" s="11">
        <f t="shared" si="16"/>
        <v>3.55</v>
      </c>
      <c r="AU13" s="9">
        <f t="shared" si="17"/>
        <v>5.1499999999999995</v>
      </c>
      <c r="AV13" s="12"/>
      <c r="AW13" s="46"/>
      <c r="AX13" s="47">
        <f t="shared" si="18"/>
        <v>15.05</v>
      </c>
      <c r="AY13" s="48">
        <f t="shared" si="19"/>
        <v>28.700000000000003</v>
      </c>
    </row>
    <row r="14" spans="1:51" ht="15.75" x14ac:dyDescent="0.25">
      <c r="A14" s="39">
        <f t="shared" si="0"/>
        <v>28.7</v>
      </c>
      <c r="B14" s="7">
        <v>7</v>
      </c>
      <c r="C14" s="22" t="s">
        <v>110</v>
      </c>
      <c r="D14" s="22" t="s">
        <v>140</v>
      </c>
      <c r="E14" s="8">
        <v>2.9</v>
      </c>
      <c r="F14" s="8">
        <v>2.6</v>
      </c>
      <c r="G14" s="9">
        <f t="shared" si="1"/>
        <v>2.75</v>
      </c>
      <c r="H14" s="8">
        <v>2.7</v>
      </c>
      <c r="I14" s="8">
        <v>2.1</v>
      </c>
      <c r="J14" s="9">
        <f t="shared" si="2"/>
        <v>2.4000000000000004</v>
      </c>
      <c r="K14" s="8">
        <v>4.5</v>
      </c>
      <c r="L14" s="8">
        <v>4.0999999999999996</v>
      </c>
      <c r="M14" s="8">
        <f t="shared" si="3"/>
        <v>4.3</v>
      </c>
      <c r="N14" s="8">
        <v>3.9</v>
      </c>
      <c r="O14" s="8">
        <v>4.5</v>
      </c>
      <c r="P14" s="8">
        <f t="shared" si="4"/>
        <v>4.2</v>
      </c>
      <c r="Q14" s="10">
        <f t="shared" si="5"/>
        <v>1.5</v>
      </c>
      <c r="R14" s="11">
        <v>0.9</v>
      </c>
      <c r="S14" s="11">
        <v>1</v>
      </c>
      <c r="T14" s="11">
        <f t="shared" si="6"/>
        <v>0.95</v>
      </c>
      <c r="U14" s="11">
        <v>2.2999999999999998</v>
      </c>
      <c r="V14" s="11">
        <v>1.8</v>
      </c>
      <c r="W14" s="11">
        <f t="shared" si="7"/>
        <v>2.0499999999999998</v>
      </c>
      <c r="X14" s="9">
        <f t="shared" si="8"/>
        <v>7.0000000000000009</v>
      </c>
      <c r="Y14" s="12">
        <v>0.3</v>
      </c>
      <c r="Z14" s="12" t="s">
        <v>175</v>
      </c>
      <c r="AA14" s="40">
        <f t="shared" si="9"/>
        <v>13.350000000000001</v>
      </c>
      <c r="AB14" s="41">
        <v>2.7</v>
      </c>
      <c r="AC14" s="8">
        <v>2.2000000000000002</v>
      </c>
      <c r="AD14" s="9">
        <f t="shared" si="10"/>
        <v>2.4500000000000002</v>
      </c>
      <c r="AE14" s="8">
        <v>2.6</v>
      </c>
      <c r="AF14" s="8">
        <v>2.5</v>
      </c>
      <c r="AG14" s="9">
        <f t="shared" si="11"/>
        <v>2.5499999999999998</v>
      </c>
      <c r="AH14" s="8">
        <v>1.3</v>
      </c>
      <c r="AI14" s="8">
        <v>1.7</v>
      </c>
      <c r="AJ14" s="8">
        <f t="shared" si="12"/>
        <v>1.5</v>
      </c>
      <c r="AK14" s="8">
        <v>3</v>
      </c>
      <c r="AL14" s="8">
        <v>3.6</v>
      </c>
      <c r="AM14" s="8">
        <f t="shared" si="13"/>
        <v>3.3</v>
      </c>
      <c r="AN14" s="10">
        <f t="shared" si="14"/>
        <v>5.2</v>
      </c>
      <c r="AO14" s="11">
        <v>1.3</v>
      </c>
      <c r="AP14" s="11">
        <v>1.3</v>
      </c>
      <c r="AQ14" s="11">
        <f t="shared" si="15"/>
        <v>1.3</v>
      </c>
      <c r="AR14" s="11">
        <v>3.7</v>
      </c>
      <c r="AS14" s="11">
        <v>3.4</v>
      </c>
      <c r="AT14" s="11">
        <f t="shared" si="16"/>
        <v>3.55</v>
      </c>
      <c r="AU14" s="9">
        <f t="shared" si="17"/>
        <v>5.1499999999999995</v>
      </c>
      <c r="AV14" s="12"/>
      <c r="AW14" s="46"/>
      <c r="AX14" s="47">
        <f t="shared" si="18"/>
        <v>15.349999999999998</v>
      </c>
      <c r="AY14" s="48">
        <f t="shared" si="19"/>
        <v>28.7</v>
      </c>
    </row>
    <row r="15" spans="1:51" ht="15.75" x14ac:dyDescent="0.25">
      <c r="A15" s="39">
        <f t="shared" si="0"/>
        <v>28.1</v>
      </c>
      <c r="B15" s="7">
        <v>8</v>
      </c>
      <c r="C15" s="22" t="s">
        <v>152</v>
      </c>
      <c r="D15" s="22" t="s">
        <v>153</v>
      </c>
      <c r="E15" s="8">
        <v>3</v>
      </c>
      <c r="F15" s="8">
        <v>3.1</v>
      </c>
      <c r="G15" s="9">
        <f t="shared" si="1"/>
        <v>3.05</v>
      </c>
      <c r="H15" s="8">
        <v>2.1</v>
      </c>
      <c r="I15" s="8">
        <v>2.6</v>
      </c>
      <c r="J15" s="9">
        <f t="shared" si="2"/>
        <v>2.35</v>
      </c>
      <c r="K15" s="8">
        <v>3.3</v>
      </c>
      <c r="L15" s="8">
        <v>3.3</v>
      </c>
      <c r="M15" s="8">
        <f t="shared" si="3"/>
        <v>3.3</v>
      </c>
      <c r="N15" s="8">
        <v>4.5</v>
      </c>
      <c r="O15" s="8">
        <v>4.7</v>
      </c>
      <c r="P15" s="8">
        <f t="shared" si="4"/>
        <v>4.5999999999999996</v>
      </c>
      <c r="Q15" s="10">
        <f t="shared" si="5"/>
        <v>2.1000000000000005</v>
      </c>
      <c r="R15" s="11">
        <v>1.5</v>
      </c>
      <c r="S15" s="11">
        <v>1.1000000000000001</v>
      </c>
      <c r="T15" s="11">
        <f t="shared" si="6"/>
        <v>1.3</v>
      </c>
      <c r="U15" s="11">
        <v>3.7</v>
      </c>
      <c r="V15" s="11">
        <v>4.0999999999999996</v>
      </c>
      <c r="W15" s="11">
        <f t="shared" si="7"/>
        <v>3.9</v>
      </c>
      <c r="X15" s="9">
        <f t="shared" si="8"/>
        <v>4.7999999999999989</v>
      </c>
      <c r="Y15" s="12"/>
      <c r="Z15" s="12"/>
      <c r="AA15" s="40">
        <f t="shared" si="9"/>
        <v>12.3</v>
      </c>
      <c r="AB15" s="41">
        <v>3.2</v>
      </c>
      <c r="AC15" s="8">
        <v>3</v>
      </c>
      <c r="AD15" s="9">
        <f t="shared" si="10"/>
        <v>3.1</v>
      </c>
      <c r="AE15" s="8">
        <v>2.8</v>
      </c>
      <c r="AF15" s="8">
        <v>3</v>
      </c>
      <c r="AG15" s="9">
        <f t="shared" si="11"/>
        <v>2.9</v>
      </c>
      <c r="AH15" s="8">
        <v>2.4</v>
      </c>
      <c r="AI15" s="8">
        <v>1.9</v>
      </c>
      <c r="AJ15" s="8">
        <f t="shared" si="12"/>
        <v>2.15</v>
      </c>
      <c r="AK15" s="8">
        <v>3.1</v>
      </c>
      <c r="AL15" s="8">
        <v>3.6</v>
      </c>
      <c r="AM15" s="8">
        <f t="shared" si="13"/>
        <v>3.35</v>
      </c>
      <c r="AN15" s="10">
        <f t="shared" si="14"/>
        <v>4.5</v>
      </c>
      <c r="AO15" s="11">
        <v>1.1000000000000001</v>
      </c>
      <c r="AP15" s="11">
        <v>1.1000000000000001</v>
      </c>
      <c r="AQ15" s="11">
        <f t="shared" si="15"/>
        <v>1.1000000000000001</v>
      </c>
      <c r="AR15" s="11">
        <v>3.9</v>
      </c>
      <c r="AS15" s="11">
        <v>3.3</v>
      </c>
      <c r="AT15" s="11">
        <f t="shared" si="16"/>
        <v>3.5999999999999996</v>
      </c>
      <c r="AU15" s="9">
        <f t="shared" si="17"/>
        <v>5.3000000000000007</v>
      </c>
      <c r="AV15" s="12"/>
      <c r="AW15" s="46"/>
      <c r="AX15" s="47">
        <f t="shared" si="18"/>
        <v>15.8</v>
      </c>
      <c r="AY15" s="48">
        <f t="shared" si="19"/>
        <v>28.1</v>
      </c>
    </row>
    <row r="16" spans="1:51" ht="15.75" x14ac:dyDescent="0.25">
      <c r="A16" s="39">
        <f t="shared" si="0"/>
        <v>27.700000000000003</v>
      </c>
      <c r="B16" s="7">
        <v>9</v>
      </c>
      <c r="C16" s="22" t="s">
        <v>147</v>
      </c>
      <c r="D16" s="22" t="s">
        <v>148</v>
      </c>
      <c r="E16" s="8">
        <v>1.9</v>
      </c>
      <c r="F16" s="8">
        <v>2.1</v>
      </c>
      <c r="G16" s="9">
        <f t="shared" si="1"/>
        <v>2</v>
      </c>
      <c r="H16" s="8">
        <v>1.7</v>
      </c>
      <c r="I16" s="8">
        <v>1.9</v>
      </c>
      <c r="J16" s="9">
        <f t="shared" si="2"/>
        <v>1.7999999999999998</v>
      </c>
      <c r="K16" s="8">
        <v>3.6</v>
      </c>
      <c r="L16" s="8">
        <v>4.0999999999999996</v>
      </c>
      <c r="M16" s="8">
        <f t="shared" si="3"/>
        <v>3.8499999999999996</v>
      </c>
      <c r="N16" s="8">
        <v>4.2</v>
      </c>
      <c r="O16" s="8">
        <v>4.4000000000000004</v>
      </c>
      <c r="P16" s="8">
        <f t="shared" si="4"/>
        <v>4.3000000000000007</v>
      </c>
      <c r="Q16" s="10">
        <f t="shared" si="5"/>
        <v>1.8499999999999996</v>
      </c>
      <c r="R16" s="11">
        <v>0.6</v>
      </c>
      <c r="S16" s="11">
        <v>0.6</v>
      </c>
      <c r="T16" s="11">
        <f t="shared" si="6"/>
        <v>0.6</v>
      </c>
      <c r="U16" s="11">
        <v>2.2999999999999998</v>
      </c>
      <c r="V16" s="11">
        <v>2.6</v>
      </c>
      <c r="W16" s="11">
        <f t="shared" si="7"/>
        <v>2.4500000000000002</v>
      </c>
      <c r="X16" s="9">
        <f t="shared" si="8"/>
        <v>6.95</v>
      </c>
      <c r="Y16" s="12"/>
      <c r="Z16" s="12"/>
      <c r="AA16" s="40">
        <f t="shared" si="9"/>
        <v>12.6</v>
      </c>
      <c r="AB16" s="41">
        <v>2.9</v>
      </c>
      <c r="AC16" s="8">
        <v>2.6</v>
      </c>
      <c r="AD16" s="9">
        <f t="shared" si="10"/>
        <v>2.75</v>
      </c>
      <c r="AE16" s="8">
        <v>2.6</v>
      </c>
      <c r="AF16" s="8">
        <v>2.8</v>
      </c>
      <c r="AG16" s="9">
        <f t="shared" si="11"/>
        <v>2.7</v>
      </c>
      <c r="AH16" s="8">
        <v>3.1</v>
      </c>
      <c r="AI16" s="8">
        <v>2.7</v>
      </c>
      <c r="AJ16" s="8">
        <f t="shared" si="12"/>
        <v>2.9000000000000004</v>
      </c>
      <c r="AK16" s="8">
        <v>3.4</v>
      </c>
      <c r="AL16" s="8">
        <v>3.9</v>
      </c>
      <c r="AM16" s="8">
        <f t="shared" si="13"/>
        <v>3.65</v>
      </c>
      <c r="AN16" s="10">
        <f t="shared" si="14"/>
        <v>3.4499999999999997</v>
      </c>
      <c r="AO16" s="11">
        <v>1.1000000000000001</v>
      </c>
      <c r="AP16" s="11">
        <v>0.9</v>
      </c>
      <c r="AQ16" s="11">
        <f t="shared" si="15"/>
        <v>1</v>
      </c>
      <c r="AR16" s="11">
        <v>2.9</v>
      </c>
      <c r="AS16" s="11">
        <v>2.7</v>
      </c>
      <c r="AT16" s="11">
        <f t="shared" si="16"/>
        <v>2.8</v>
      </c>
      <c r="AU16" s="9">
        <f t="shared" si="17"/>
        <v>6.2</v>
      </c>
      <c r="AV16" s="12"/>
      <c r="AW16" s="46"/>
      <c r="AX16" s="47">
        <f t="shared" si="18"/>
        <v>15.100000000000001</v>
      </c>
      <c r="AY16" s="48">
        <f t="shared" si="19"/>
        <v>27.700000000000003</v>
      </c>
    </row>
    <row r="17" spans="1:51" ht="15.75" x14ac:dyDescent="0.25">
      <c r="A17" s="39">
        <f t="shared" si="0"/>
        <v>27.650000000000002</v>
      </c>
      <c r="B17" s="7">
        <v>10</v>
      </c>
      <c r="C17" s="22" t="s">
        <v>136</v>
      </c>
      <c r="D17" s="22" t="s">
        <v>137</v>
      </c>
      <c r="E17" s="8">
        <v>2.5</v>
      </c>
      <c r="F17" s="8">
        <v>2.2000000000000002</v>
      </c>
      <c r="G17" s="9">
        <f t="shared" si="1"/>
        <v>2.35</v>
      </c>
      <c r="H17" s="8">
        <v>2.1</v>
      </c>
      <c r="I17" s="8">
        <v>1.8</v>
      </c>
      <c r="J17" s="9">
        <f t="shared" si="2"/>
        <v>1.9500000000000002</v>
      </c>
      <c r="K17" s="8">
        <v>2.8</v>
      </c>
      <c r="L17" s="8">
        <v>2.9</v>
      </c>
      <c r="M17" s="8">
        <f t="shared" si="3"/>
        <v>2.8499999999999996</v>
      </c>
      <c r="N17" s="8">
        <v>3.3</v>
      </c>
      <c r="O17" s="8">
        <v>3.9</v>
      </c>
      <c r="P17" s="8">
        <f t="shared" si="4"/>
        <v>3.5999999999999996</v>
      </c>
      <c r="Q17" s="10">
        <f t="shared" si="5"/>
        <v>3.5500000000000007</v>
      </c>
      <c r="R17" s="11">
        <v>1.1000000000000001</v>
      </c>
      <c r="S17" s="11">
        <v>0.9</v>
      </c>
      <c r="T17" s="11">
        <f t="shared" si="6"/>
        <v>1</v>
      </c>
      <c r="U17" s="11">
        <v>3.3</v>
      </c>
      <c r="V17" s="11">
        <v>2.9</v>
      </c>
      <c r="W17" s="11">
        <f t="shared" si="7"/>
        <v>3.0999999999999996</v>
      </c>
      <c r="X17" s="9">
        <f t="shared" si="8"/>
        <v>5.9</v>
      </c>
      <c r="Y17" s="12"/>
      <c r="Z17" s="12"/>
      <c r="AA17" s="40">
        <f t="shared" si="9"/>
        <v>13.750000000000002</v>
      </c>
      <c r="AB17" s="41">
        <v>2.5</v>
      </c>
      <c r="AC17" s="8">
        <v>2.2999999999999998</v>
      </c>
      <c r="AD17" s="9">
        <f t="shared" si="10"/>
        <v>2.4</v>
      </c>
      <c r="AE17" s="8">
        <v>2.4</v>
      </c>
      <c r="AF17" s="8">
        <v>1.8</v>
      </c>
      <c r="AG17" s="9">
        <f t="shared" si="11"/>
        <v>2.1</v>
      </c>
      <c r="AH17" s="8">
        <v>2.1</v>
      </c>
      <c r="AI17" s="8">
        <v>2.7</v>
      </c>
      <c r="AJ17" s="8">
        <f t="shared" si="12"/>
        <v>2.4000000000000004</v>
      </c>
      <c r="AK17" s="8">
        <v>2.6</v>
      </c>
      <c r="AL17" s="8">
        <v>2.7</v>
      </c>
      <c r="AM17" s="8">
        <f t="shared" si="13"/>
        <v>2.6500000000000004</v>
      </c>
      <c r="AN17" s="10">
        <f t="shared" si="14"/>
        <v>4.9499999999999993</v>
      </c>
      <c r="AO17" s="11">
        <v>1.3</v>
      </c>
      <c r="AP17" s="11">
        <v>1.1000000000000001</v>
      </c>
      <c r="AQ17" s="11">
        <f t="shared" si="15"/>
        <v>1.2000000000000002</v>
      </c>
      <c r="AR17" s="11">
        <v>4.5999999999999996</v>
      </c>
      <c r="AS17" s="11">
        <v>4.0999999999999996</v>
      </c>
      <c r="AT17" s="11">
        <f t="shared" si="16"/>
        <v>4.3499999999999996</v>
      </c>
      <c r="AU17" s="9">
        <f t="shared" si="17"/>
        <v>4.4500000000000011</v>
      </c>
      <c r="AV17" s="12"/>
      <c r="AW17" s="46"/>
      <c r="AX17" s="47">
        <f t="shared" si="18"/>
        <v>13.9</v>
      </c>
      <c r="AY17" s="48">
        <f t="shared" si="19"/>
        <v>27.650000000000002</v>
      </c>
    </row>
    <row r="18" spans="1:51" ht="15.75" x14ac:dyDescent="0.25">
      <c r="A18" s="39">
        <f t="shared" si="0"/>
        <v>27.200000000000003</v>
      </c>
      <c r="B18" s="7">
        <v>11</v>
      </c>
      <c r="C18" s="22" t="s">
        <v>156</v>
      </c>
      <c r="D18" s="22" t="s">
        <v>157</v>
      </c>
      <c r="E18" s="8">
        <v>1.9</v>
      </c>
      <c r="F18" s="8">
        <v>1.8</v>
      </c>
      <c r="G18" s="9">
        <f t="shared" si="1"/>
        <v>1.85</v>
      </c>
      <c r="H18" s="8">
        <v>2</v>
      </c>
      <c r="I18" s="8">
        <v>1.8</v>
      </c>
      <c r="J18" s="9">
        <f t="shared" si="2"/>
        <v>1.9</v>
      </c>
      <c r="K18" s="8">
        <v>3.3</v>
      </c>
      <c r="L18" s="8">
        <v>3.9</v>
      </c>
      <c r="M18" s="8">
        <f t="shared" si="3"/>
        <v>3.5999999999999996</v>
      </c>
      <c r="N18" s="8">
        <v>3.1</v>
      </c>
      <c r="O18" s="8">
        <v>3.5</v>
      </c>
      <c r="P18" s="8">
        <f t="shared" si="4"/>
        <v>3.3</v>
      </c>
      <c r="Q18" s="10">
        <f t="shared" si="5"/>
        <v>3.1000000000000005</v>
      </c>
      <c r="R18" s="11">
        <v>0.8</v>
      </c>
      <c r="S18" s="11">
        <v>1.3</v>
      </c>
      <c r="T18" s="11">
        <f t="shared" si="6"/>
        <v>1.05</v>
      </c>
      <c r="U18" s="11">
        <v>2.4</v>
      </c>
      <c r="V18" s="11">
        <v>2.5</v>
      </c>
      <c r="W18" s="11">
        <f t="shared" si="7"/>
        <v>2.4500000000000002</v>
      </c>
      <c r="X18" s="9">
        <f t="shared" si="8"/>
        <v>6.4999999999999991</v>
      </c>
      <c r="Y18" s="12"/>
      <c r="Z18" s="12"/>
      <c r="AA18" s="40">
        <f t="shared" si="9"/>
        <v>13.35</v>
      </c>
      <c r="AB18" s="41">
        <v>2</v>
      </c>
      <c r="AC18" s="8">
        <v>1.6</v>
      </c>
      <c r="AD18" s="9">
        <f t="shared" si="10"/>
        <v>1.8</v>
      </c>
      <c r="AE18" s="8">
        <v>1.6</v>
      </c>
      <c r="AF18" s="8">
        <v>1.4</v>
      </c>
      <c r="AG18" s="9">
        <f t="shared" si="11"/>
        <v>1.5</v>
      </c>
      <c r="AH18" s="8">
        <v>1.9</v>
      </c>
      <c r="AI18" s="8">
        <v>2.2999999999999998</v>
      </c>
      <c r="AJ18" s="8">
        <f t="shared" si="12"/>
        <v>2.0999999999999996</v>
      </c>
      <c r="AK18" s="8">
        <v>3.1</v>
      </c>
      <c r="AL18" s="8">
        <v>2.7</v>
      </c>
      <c r="AM18" s="8">
        <f t="shared" si="13"/>
        <v>2.9000000000000004</v>
      </c>
      <c r="AN18" s="10">
        <f t="shared" si="14"/>
        <v>5</v>
      </c>
      <c r="AO18" s="11">
        <v>1.1000000000000001</v>
      </c>
      <c r="AP18" s="11">
        <v>1.1000000000000001</v>
      </c>
      <c r="AQ18" s="11">
        <f t="shared" si="15"/>
        <v>1.1000000000000001</v>
      </c>
      <c r="AR18" s="11">
        <v>3.4</v>
      </c>
      <c r="AS18" s="11">
        <v>3.3</v>
      </c>
      <c r="AT18" s="11">
        <f t="shared" si="16"/>
        <v>3.3499999999999996</v>
      </c>
      <c r="AU18" s="9">
        <f t="shared" si="17"/>
        <v>5.5500000000000007</v>
      </c>
      <c r="AV18" s="12"/>
      <c r="AW18" s="46"/>
      <c r="AX18" s="47">
        <f t="shared" si="18"/>
        <v>13.850000000000001</v>
      </c>
      <c r="AY18" s="48">
        <f t="shared" si="19"/>
        <v>27.200000000000003</v>
      </c>
    </row>
    <row r="19" spans="1:51" ht="15.75" x14ac:dyDescent="0.25">
      <c r="A19" s="39">
        <f t="shared" si="0"/>
        <v>26.700000000000003</v>
      </c>
      <c r="B19" s="7">
        <v>12</v>
      </c>
      <c r="C19" s="22" t="s">
        <v>159</v>
      </c>
      <c r="D19" s="22" t="s">
        <v>160</v>
      </c>
      <c r="E19" s="8">
        <v>2.2999999999999998</v>
      </c>
      <c r="F19" s="8">
        <v>2.1</v>
      </c>
      <c r="G19" s="9">
        <f t="shared" si="1"/>
        <v>2.2000000000000002</v>
      </c>
      <c r="H19" s="8">
        <v>2</v>
      </c>
      <c r="I19" s="8">
        <v>1.9</v>
      </c>
      <c r="J19" s="9">
        <f t="shared" si="2"/>
        <v>1.95</v>
      </c>
      <c r="K19" s="8">
        <v>3</v>
      </c>
      <c r="L19" s="8">
        <v>3.4</v>
      </c>
      <c r="M19" s="8">
        <f t="shared" si="3"/>
        <v>3.2</v>
      </c>
      <c r="N19" s="8">
        <v>3</v>
      </c>
      <c r="O19" s="8">
        <v>3.6</v>
      </c>
      <c r="P19" s="8">
        <f t="shared" si="4"/>
        <v>3.3</v>
      </c>
      <c r="Q19" s="10">
        <f t="shared" si="5"/>
        <v>3.5</v>
      </c>
      <c r="R19" s="11">
        <v>0.6</v>
      </c>
      <c r="S19" s="11">
        <v>1.1000000000000001</v>
      </c>
      <c r="T19" s="11">
        <f t="shared" si="6"/>
        <v>0.85000000000000009</v>
      </c>
      <c r="U19" s="11">
        <v>3.4</v>
      </c>
      <c r="V19" s="11">
        <v>3.3</v>
      </c>
      <c r="W19" s="11">
        <f t="shared" si="7"/>
        <v>3.3499999999999996</v>
      </c>
      <c r="X19" s="9">
        <f t="shared" si="8"/>
        <v>5.8000000000000007</v>
      </c>
      <c r="Y19" s="12">
        <v>0.05</v>
      </c>
      <c r="Z19" s="12" t="s">
        <v>182</v>
      </c>
      <c r="AA19" s="40">
        <f t="shared" si="9"/>
        <v>13.4</v>
      </c>
      <c r="AB19" s="41">
        <v>2.8</v>
      </c>
      <c r="AC19" s="8">
        <v>2.2999999999999998</v>
      </c>
      <c r="AD19" s="9">
        <f t="shared" si="10"/>
        <v>2.5499999999999998</v>
      </c>
      <c r="AE19" s="8">
        <v>2.5</v>
      </c>
      <c r="AF19" s="8">
        <v>2.4</v>
      </c>
      <c r="AG19" s="9">
        <f t="shared" si="11"/>
        <v>2.4500000000000002</v>
      </c>
      <c r="AH19" s="8">
        <v>1.8</v>
      </c>
      <c r="AI19" s="8">
        <v>2.1</v>
      </c>
      <c r="AJ19" s="8">
        <f t="shared" si="12"/>
        <v>1.9500000000000002</v>
      </c>
      <c r="AK19" s="8">
        <v>2.6</v>
      </c>
      <c r="AL19" s="8">
        <v>3.2</v>
      </c>
      <c r="AM19" s="8">
        <f t="shared" si="13"/>
        <v>2.9000000000000004</v>
      </c>
      <c r="AN19" s="10">
        <f t="shared" si="14"/>
        <v>5.15</v>
      </c>
      <c r="AO19" s="11">
        <v>1.3</v>
      </c>
      <c r="AP19" s="11">
        <v>1.1000000000000001</v>
      </c>
      <c r="AQ19" s="11">
        <f t="shared" si="15"/>
        <v>1.2000000000000002</v>
      </c>
      <c r="AR19" s="11">
        <v>5.3</v>
      </c>
      <c r="AS19" s="11">
        <v>4.8</v>
      </c>
      <c r="AT19" s="11">
        <f t="shared" si="16"/>
        <v>5.05</v>
      </c>
      <c r="AU19" s="9">
        <f t="shared" si="17"/>
        <v>3.7500000000000009</v>
      </c>
      <c r="AV19" s="12">
        <v>0.6</v>
      </c>
      <c r="AW19" s="46" t="s">
        <v>194</v>
      </c>
      <c r="AX19" s="47">
        <f t="shared" si="18"/>
        <v>13.300000000000002</v>
      </c>
      <c r="AY19" s="48">
        <f t="shared" si="19"/>
        <v>26.700000000000003</v>
      </c>
    </row>
    <row r="20" spans="1:51" ht="15.75" x14ac:dyDescent="0.25">
      <c r="A20" s="39">
        <f t="shared" si="0"/>
        <v>26.1</v>
      </c>
      <c r="B20" s="7">
        <v>13</v>
      </c>
      <c r="C20" s="22" t="s">
        <v>145</v>
      </c>
      <c r="D20" s="22" t="s">
        <v>146</v>
      </c>
      <c r="E20" s="8">
        <v>0.9</v>
      </c>
      <c r="F20" s="8">
        <v>1.2</v>
      </c>
      <c r="G20" s="9">
        <f t="shared" si="1"/>
        <v>1.05</v>
      </c>
      <c r="H20" s="8">
        <v>1.8</v>
      </c>
      <c r="I20" s="8">
        <v>2.4</v>
      </c>
      <c r="J20" s="9">
        <f t="shared" si="2"/>
        <v>2.1</v>
      </c>
      <c r="K20" s="8">
        <v>2.9</v>
      </c>
      <c r="L20" s="8">
        <v>3.4</v>
      </c>
      <c r="M20" s="8">
        <f t="shared" si="3"/>
        <v>3.15</v>
      </c>
      <c r="N20" s="8">
        <v>3.4</v>
      </c>
      <c r="O20" s="8">
        <v>3.6</v>
      </c>
      <c r="P20" s="8">
        <f t="shared" si="4"/>
        <v>3.5</v>
      </c>
      <c r="Q20" s="10">
        <f t="shared" si="5"/>
        <v>3.3499999999999996</v>
      </c>
      <c r="R20" s="11">
        <v>1.3</v>
      </c>
      <c r="S20" s="11">
        <v>1.1000000000000001</v>
      </c>
      <c r="T20" s="11">
        <f t="shared" si="6"/>
        <v>1.2000000000000002</v>
      </c>
      <c r="U20" s="11">
        <v>2.4</v>
      </c>
      <c r="V20" s="11">
        <v>2.2000000000000002</v>
      </c>
      <c r="W20" s="11">
        <f t="shared" si="7"/>
        <v>2.2999999999999998</v>
      </c>
      <c r="X20" s="9">
        <f t="shared" si="8"/>
        <v>6.5000000000000009</v>
      </c>
      <c r="Y20" s="12"/>
      <c r="Z20" s="12"/>
      <c r="AA20" s="40">
        <f t="shared" si="9"/>
        <v>13</v>
      </c>
      <c r="AB20" s="41">
        <v>2.2000000000000002</v>
      </c>
      <c r="AC20" s="8">
        <v>2.1</v>
      </c>
      <c r="AD20" s="9">
        <f t="shared" si="10"/>
        <v>2.1500000000000004</v>
      </c>
      <c r="AE20" s="8">
        <v>1</v>
      </c>
      <c r="AF20" s="8">
        <v>1.3</v>
      </c>
      <c r="AG20" s="9">
        <f t="shared" si="11"/>
        <v>1.1499999999999999</v>
      </c>
      <c r="AH20" s="8">
        <v>2.4</v>
      </c>
      <c r="AI20" s="8">
        <v>2.4</v>
      </c>
      <c r="AJ20" s="8">
        <f t="shared" si="12"/>
        <v>2.4</v>
      </c>
      <c r="AK20" s="8">
        <v>2</v>
      </c>
      <c r="AL20" s="8">
        <v>2.4</v>
      </c>
      <c r="AM20" s="8">
        <f t="shared" si="13"/>
        <v>2.2000000000000002</v>
      </c>
      <c r="AN20" s="10">
        <f t="shared" si="14"/>
        <v>5.3999999999999995</v>
      </c>
      <c r="AO20" s="11">
        <v>1.3</v>
      </c>
      <c r="AP20" s="11">
        <v>1.5</v>
      </c>
      <c r="AQ20" s="11">
        <f t="shared" si="15"/>
        <v>1.4</v>
      </c>
      <c r="AR20" s="11">
        <v>4.0999999999999996</v>
      </c>
      <c r="AS20" s="11">
        <v>4.3</v>
      </c>
      <c r="AT20" s="11">
        <f t="shared" si="16"/>
        <v>4.1999999999999993</v>
      </c>
      <c r="AU20" s="9">
        <f t="shared" si="17"/>
        <v>4.4000000000000004</v>
      </c>
      <c r="AV20" s="12"/>
      <c r="AW20" s="46"/>
      <c r="AX20" s="47">
        <f t="shared" si="18"/>
        <v>13.1</v>
      </c>
      <c r="AY20" s="48">
        <f t="shared" si="19"/>
        <v>26.1</v>
      </c>
    </row>
    <row r="21" spans="1:51" ht="15.75" x14ac:dyDescent="0.25">
      <c r="A21" s="39">
        <f t="shared" si="0"/>
        <v>24.7</v>
      </c>
      <c r="B21" s="7">
        <v>14</v>
      </c>
      <c r="C21" s="22" t="s">
        <v>149</v>
      </c>
      <c r="D21" s="22" t="s">
        <v>150</v>
      </c>
      <c r="E21" s="8">
        <v>0.9</v>
      </c>
      <c r="F21" s="8">
        <v>1.2</v>
      </c>
      <c r="G21" s="9">
        <f t="shared" si="1"/>
        <v>1.05</v>
      </c>
      <c r="H21" s="8">
        <v>1.6</v>
      </c>
      <c r="I21" s="8">
        <v>1.6</v>
      </c>
      <c r="J21" s="9">
        <f t="shared" si="2"/>
        <v>1.6</v>
      </c>
      <c r="K21" s="8">
        <v>3.4</v>
      </c>
      <c r="L21" s="8">
        <v>4</v>
      </c>
      <c r="M21" s="8">
        <f t="shared" si="3"/>
        <v>3.7</v>
      </c>
      <c r="N21" s="8">
        <v>4.4000000000000004</v>
      </c>
      <c r="O21" s="8">
        <v>5</v>
      </c>
      <c r="P21" s="8">
        <f t="shared" si="4"/>
        <v>4.7</v>
      </c>
      <c r="Q21" s="10">
        <f t="shared" si="5"/>
        <v>1.5999999999999996</v>
      </c>
      <c r="R21" s="11">
        <v>1.3</v>
      </c>
      <c r="S21" s="11">
        <v>1.5</v>
      </c>
      <c r="T21" s="11">
        <f t="shared" si="6"/>
        <v>1.4</v>
      </c>
      <c r="U21" s="11">
        <v>3</v>
      </c>
      <c r="V21" s="11">
        <v>2.8</v>
      </c>
      <c r="W21" s="11">
        <f t="shared" si="7"/>
        <v>2.9</v>
      </c>
      <c r="X21" s="9">
        <f t="shared" si="8"/>
        <v>5.6999999999999993</v>
      </c>
      <c r="Y21" s="12"/>
      <c r="Z21" s="12"/>
      <c r="AA21" s="40">
        <f t="shared" si="9"/>
        <v>9.9499999999999993</v>
      </c>
      <c r="AB21" s="41">
        <v>1.8</v>
      </c>
      <c r="AC21" s="8">
        <v>2.2000000000000002</v>
      </c>
      <c r="AD21" s="9">
        <f t="shared" si="10"/>
        <v>2</v>
      </c>
      <c r="AE21" s="8">
        <v>2.7</v>
      </c>
      <c r="AF21" s="8">
        <v>2.7</v>
      </c>
      <c r="AG21" s="9">
        <f t="shared" si="11"/>
        <v>2.7</v>
      </c>
      <c r="AH21" s="8">
        <v>2.8</v>
      </c>
      <c r="AI21" s="8">
        <v>2.7</v>
      </c>
      <c r="AJ21" s="8">
        <f t="shared" si="12"/>
        <v>2.75</v>
      </c>
      <c r="AK21" s="8">
        <v>3</v>
      </c>
      <c r="AL21" s="8">
        <v>3.4</v>
      </c>
      <c r="AM21" s="8">
        <f t="shared" si="13"/>
        <v>3.2</v>
      </c>
      <c r="AN21" s="10">
        <f t="shared" si="14"/>
        <v>4.05</v>
      </c>
      <c r="AO21" s="11">
        <v>0.9</v>
      </c>
      <c r="AP21" s="11">
        <v>1.1000000000000001</v>
      </c>
      <c r="AQ21" s="11">
        <f t="shared" si="15"/>
        <v>1</v>
      </c>
      <c r="AR21" s="11">
        <v>3.2</v>
      </c>
      <c r="AS21" s="11">
        <v>2.8</v>
      </c>
      <c r="AT21" s="11">
        <f t="shared" si="16"/>
        <v>3</v>
      </c>
      <c r="AU21" s="9">
        <f t="shared" si="17"/>
        <v>6</v>
      </c>
      <c r="AV21" s="12"/>
      <c r="AW21" s="46"/>
      <c r="AX21" s="47">
        <f t="shared" si="18"/>
        <v>14.75</v>
      </c>
      <c r="AY21" s="48">
        <f t="shared" si="19"/>
        <v>24.7</v>
      </c>
    </row>
  </sheetData>
  <sortState ref="A7:AY21">
    <sortCondition descending="1" ref="A7:A21"/>
  </sortState>
  <mergeCells count="4">
    <mergeCell ref="A3:AA4"/>
    <mergeCell ref="AB3:AY4"/>
    <mergeCell ref="C6:D6"/>
    <mergeCell ref="A5:D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138"/>
  <sheetViews>
    <sheetView zoomScale="69" zoomScaleNormal="69" workbookViewId="0">
      <selection activeCell="K27" sqref="K27"/>
    </sheetView>
  </sheetViews>
  <sheetFormatPr baseColWidth="10" defaultRowHeight="15" x14ac:dyDescent="0.25"/>
  <cols>
    <col min="3" max="3" width="36.7109375" customWidth="1"/>
  </cols>
  <sheetData>
    <row r="2" spans="1:50" ht="15.75" thickBot="1" x14ac:dyDescent="0.3"/>
    <row r="3" spans="1:50" ht="14.45" customHeight="1" x14ac:dyDescent="0.25">
      <c r="A3" s="115" t="s">
        <v>40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  <c r="AA3" s="115" t="s">
        <v>41</v>
      </c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7"/>
    </row>
    <row r="4" spans="1:50" x14ac:dyDescent="0.25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20"/>
      <c r="AA4" s="118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20"/>
    </row>
    <row r="5" spans="1:50" ht="19.5" customHeight="1" thickBot="1" x14ac:dyDescent="0.5">
      <c r="A5" s="121" t="s">
        <v>40</v>
      </c>
      <c r="B5" s="122"/>
      <c r="C5" s="122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2"/>
      <c r="AA5" s="60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2"/>
    </row>
    <row r="6" spans="1:50" ht="16.5" thickBot="1" x14ac:dyDescent="0.3">
      <c r="A6" s="30"/>
      <c r="B6" s="15"/>
      <c r="C6" s="27" t="s">
        <v>0</v>
      </c>
      <c r="D6" s="16" t="s">
        <v>1</v>
      </c>
      <c r="E6" s="17" t="s">
        <v>2</v>
      </c>
      <c r="F6" s="17" t="s">
        <v>3</v>
      </c>
      <c r="G6" s="17" t="s">
        <v>4</v>
      </c>
      <c r="H6" s="17" t="s">
        <v>5</v>
      </c>
      <c r="I6" s="17" t="s">
        <v>6</v>
      </c>
      <c r="J6" s="18" t="s">
        <v>7</v>
      </c>
      <c r="K6" s="18" t="s">
        <v>8</v>
      </c>
      <c r="L6" s="18" t="s">
        <v>9</v>
      </c>
      <c r="M6" s="19" t="s">
        <v>10</v>
      </c>
      <c r="N6" s="19" t="s">
        <v>11</v>
      </c>
      <c r="O6" s="18" t="s">
        <v>9</v>
      </c>
      <c r="P6" s="19" t="s">
        <v>12</v>
      </c>
      <c r="Q6" s="17" t="s">
        <v>13</v>
      </c>
      <c r="R6" s="17" t="s">
        <v>14</v>
      </c>
      <c r="S6" s="17" t="s">
        <v>15</v>
      </c>
      <c r="T6" s="20" t="s">
        <v>16</v>
      </c>
      <c r="U6" s="20" t="s">
        <v>17</v>
      </c>
      <c r="V6" s="17" t="s">
        <v>18</v>
      </c>
      <c r="W6" s="17" t="s">
        <v>19</v>
      </c>
      <c r="X6" s="21" t="s">
        <v>20</v>
      </c>
      <c r="Y6" s="21" t="s">
        <v>21</v>
      </c>
      <c r="Z6" s="31" t="s">
        <v>22</v>
      </c>
      <c r="AA6" s="32" t="s">
        <v>1</v>
      </c>
      <c r="AB6" s="17" t="s">
        <v>2</v>
      </c>
      <c r="AC6" s="17" t="s">
        <v>3</v>
      </c>
      <c r="AD6" s="17" t="s">
        <v>4</v>
      </c>
      <c r="AE6" s="17" t="s">
        <v>5</v>
      </c>
      <c r="AF6" s="17" t="s">
        <v>6</v>
      </c>
      <c r="AG6" s="18" t="s">
        <v>7</v>
      </c>
      <c r="AH6" s="18" t="s">
        <v>8</v>
      </c>
      <c r="AI6" s="18" t="s">
        <v>9</v>
      </c>
      <c r="AJ6" s="19" t="s">
        <v>10</v>
      </c>
      <c r="AK6" s="19" t="s">
        <v>11</v>
      </c>
      <c r="AL6" s="18" t="s">
        <v>9</v>
      </c>
      <c r="AM6" s="19" t="s">
        <v>12</v>
      </c>
      <c r="AN6" s="17" t="s">
        <v>13</v>
      </c>
      <c r="AO6" s="17" t="s">
        <v>14</v>
      </c>
      <c r="AP6" s="17" t="s">
        <v>15</v>
      </c>
      <c r="AQ6" s="20" t="s">
        <v>16</v>
      </c>
      <c r="AR6" s="20" t="s">
        <v>17</v>
      </c>
      <c r="AS6" s="17" t="s">
        <v>18</v>
      </c>
      <c r="AT6" s="17" t="s">
        <v>19</v>
      </c>
      <c r="AU6" s="21" t="s">
        <v>20</v>
      </c>
      <c r="AV6" s="21" t="s">
        <v>21</v>
      </c>
      <c r="AW6" s="17" t="s">
        <v>22</v>
      </c>
      <c r="AX6" s="43" t="s">
        <v>37</v>
      </c>
    </row>
    <row r="7" spans="1:50" ht="15.75" x14ac:dyDescent="0.25">
      <c r="A7" s="34" t="s">
        <v>23</v>
      </c>
      <c r="B7" s="2"/>
      <c r="C7" s="28" t="s">
        <v>24</v>
      </c>
      <c r="D7" s="3">
        <v>5</v>
      </c>
      <c r="E7" s="3">
        <v>5</v>
      </c>
      <c r="F7" s="3">
        <v>5</v>
      </c>
      <c r="G7" s="3">
        <v>5</v>
      </c>
      <c r="H7" s="3">
        <v>5</v>
      </c>
      <c r="I7" s="3">
        <v>5</v>
      </c>
      <c r="J7" s="3">
        <v>-10</v>
      </c>
      <c r="K7" s="3">
        <v>-10</v>
      </c>
      <c r="L7" s="3">
        <v>-10</v>
      </c>
      <c r="M7" s="3">
        <v>-10</v>
      </c>
      <c r="N7" s="3">
        <v>-10</v>
      </c>
      <c r="O7" s="3">
        <v>-10</v>
      </c>
      <c r="P7" s="3">
        <v>10</v>
      </c>
      <c r="Q7" s="3">
        <v>-10</v>
      </c>
      <c r="R7" s="3">
        <v>-10</v>
      </c>
      <c r="S7" s="3">
        <v>-10</v>
      </c>
      <c r="T7" s="3">
        <v>-10</v>
      </c>
      <c r="U7" s="3">
        <v>-10</v>
      </c>
      <c r="V7" s="3">
        <v>-10</v>
      </c>
      <c r="W7" s="3">
        <v>10</v>
      </c>
      <c r="X7" s="4"/>
      <c r="Y7" s="4"/>
      <c r="Z7" s="35">
        <f>(F7+I7+P7+W7)-X7</f>
        <v>30</v>
      </c>
      <c r="AA7" s="36">
        <v>5</v>
      </c>
      <c r="AB7" s="3">
        <v>5</v>
      </c>
      <c r="AC7" s="3">
        <v>5</v>
      </c>
      <c r="AD7" s="3">
        <v>5</v>
      </c>
      <c r="AE7" s="3">
        <v>5</v>
      </c>
      <c r="AF7" s="3">
        <v>5</v>
      </c>
      <c r="AG7" s="3">
        <v>-10</v>
      </c>
      <c r="AH7" s="3">
        <v>-10</v>
      </c>
      <c r="AI7" s="3">
        <v>-10</v>
      </c>
      <c r="AJ7" s="3">
        <v>-10</v>
      </c>
      <c r="AK7" s="3">
        <v>-10</v>
      </c>
      <c r="AL7" s="3">
        <v>-10</v>
      </c>
      <c r="AM7" s="3">
        <v>10</v>
      </c>
      <c r="AN7" s="3">
        <v>-10</v>
      </c>
      <c r="AO7" s="3">
        <v>-10</v>
      </c>
      <c r="AP7" s="3">
        <v>-10</v>
      </c>
      <c r="AQ7" s="3">
        <v>-10</v>
      </c>
      <c r="AR7" s="3">
        <v>-10</v>
      </c>
      <c r="AS7" s="3">
        <v>-10</v>
      </c>
      <c r="AT7" s="3">
        <v>10</v>
      </c>
      <c r="AU7" s="4"/>
      <c r="AV7" s="4"/>
      <c r="AW7" s="44">
        <f>(AC7+AF7+AM7+AT7)-AU7</f>
        <v>30</v>
      </c>
      <c r="AX7" s="45"/>
    </row>
    <row r="8" spans="1:50" ht="15.75" x14ac:dyDescent="0.25">
      <c r="A8" s="76">
        <f>AX8</f>
        <v>41.6</v>
      </c>
      <c r="B8" s="73">
        <v>1</v>
      </c>
      <c r="C8" s="83" t="s">
        <v>39</v>
      </c>
      <c r="D8" s="8">
        <v>4.3</v>
      </c>
      <c r="E8" s="8">
        <v>4</v>
      </c>
      <c r="F8" s="9">
        <f>AVERAGE($D8:$E8)</f>
        <v>4.1500000000000004</v>
      </c>
      <c r="G8" s="8">
        <v>1.4</v>
      </c>
      <c r="H8" s="8">
        <v>1.5</v>
      </c>
      <c r="I8" s="9">
        <f>AVERAGE($G8:$H8)</f>
        <v>1.45</v>
      </c>
      <c r="J8" s="8">
        <v>3.6</v>
      </c>
      <c r="K8" s="8">
        <v>3.1</v>
      </c>
      <c r="L8" s="8">
        <f>AVERAGE(J8:K8)</f>
        <v>3.35</v>
      </c>
      <c r="M8" s="8">
        <v>4.3</v>
      </c>
      <c r="N8" s="8">
        <v>4.5999999999999996</v>
      </c>
      <c r="O8" s="8">
        <f>AVERAGE(M8:N8)</f>
        <v>4.4499999999999993</v>
      </c>
      <c r="P8" s="10">
        <f>10-L8-O8</f>
        <v>2.2000000000000011</v>
      </c>
      <c r="Q8" s="11">
        <v>0.9</v>
      </c>
      <c r="R8" s="11">
        <v>1.4</v>
      </c>
      <c r="S8" s="11">
        <f t="shared" ref="S8" si="0">AVERAGE(Q8,R8)</f>
        <v>1.1499999999999999</v>
      </c>
      <c r="T8" s="11">
        <v>1.9</v>
      </c>
      <c r="U8" s="11">
        <v>2.2000000000000002</v>
      </c>
      <c r="V8" s="11">
        <f t="shared" ref="V8" si="1">AVERAGE(T8,U8)</f>
        <v>2.0499999999999998</v>
      </c>
      <c r="W8" s="9">
        <f t="shared" ref="W8" si="2">10-S8-V8</f>
        <v>6.8</v>
      </c>
      <c r="X8" s="12">
        <v>0.6</v>
      </c>
      <c r="Y8" s="12" t="s">
        <v>192</v>
      </c>
      <c r="Z8" s="40">
        <f>(F8+I8+P8+W8-X8)</f>
        <v>14.000000000000002</v>
      </c>
      <c r="AA8" s="41">
        <v>2.9</v>
      </c>
      <c r="AB8" s="8">
        <v>3.5</v>
      </c>
      <c r="AC8" s="9">
        <f>AVERAGE(AA8:AB8)</f>
        <v>3.2</v>
      </c>
      <c r="AD8" s="8">
        <v>2.7</v>
      </c>
      <c r="AE8" s="8">
        <v>2.8</v>
      </c>
      <c r="AF8" s="9">
        <f>AVERAGE(AD8:AE8)</f>
        <v>2.75</v>
      </c>
      <c r="AG8" s="8">
        <v>4.5999999999999996</v>
      </c>
      <c r="AH8" s="8">
        <v>5.2</v>
      </c>
      <c r="AI8" s="8">
        <f>AVERAGE(AG8:AH8)</f>
        <v>4.9000000000000004</v>
      </c>
      <c r="AJ8" s="8">
        <v>4.2</v>
      </c>
      <c r="AK8" s="8">
        <v>4.5999999999999996</v>
      </c>
      <c r="AL8" s="8">
        <f>AVERAGE(AJ8:AK8)</f>
        <v>4.4000000000000004</v>
      </c>
      <c r="AM8" s="10">
        <f>10-AI8-AL8</f>
        <v>0.69999999999999929</v>
      </c>
      <c r="AN8" s="11">
        <v>2</v>
      </c>
      <c r="AO8" s="11">
        <v>1.9</v>
      </c>
      <c r="AP8" s="11">
        <f t="shared" ref="AP8" si="3">AVERAGE(AN8,AO8)</f>
        <v>1.95</v>
      </c>
      <c r="AQ8" s="11">
        <v>3.3</v>
      </c>
      <c r="AR8" s="11">
        <v>2.9</v>
      </c>
      <c r="AS8" s="11">
        <f t="shared" ref="AS8" si="4">AVERAGE(AQ8,AR8)</f>
        <v>3.0999999999999996</v>
      </c>
      <c r="AT8" s="9">
        <f t="shared" ref="AT8" si="5">10-AP8-AS8</f>
        <v>4.9500000000000011</v>
      </c>
      <c r="AU8" s="12"/>
      <c r="AV8" s="46"/>
      <c r="AW8" s="47">
        <f>(AC8+AF8+AM8+AT8-AU8)</f>
        <v>11.600000000000001</v>
      </c>
      <c r="AX8" s="48">
        <f>AW8+Z7</f>
        <v>41.6</v>
      </c>
    </row>
    <row r="28" ht="17.25" customHeight="1" x14ac:dyDescent="0.25"/>
    <row r="30" ht="15" customHeight="1" x14ac:dyDescent="0.25"/>
    <row r="34" ht="15" customHeight="1" x14ac:dyDescent="0.25"/>
    <row r="89" ht="15" customHeight="1" x14ac:dyDescent="0.25"/>
    <row r="109" ht="15" customHeight="1" x14ac:dyDescent="0.25"/>
    <row r="111" ht="15" customHeight="1" x14ac:dyDescent="0.25"/>
    <row r="131" ht="15" customHeight="1" x14ac:dyDescent="0.25"/>
    <row r="133" ht="15" customHeight="1" x14ac:dyDescent="0.25"/>
    <row r="137" ht="15" customHeight="1" x14ac:dyDescent="0.25"/>
    <row r="138" ht="15" customHeight="1" x14ac:dyDescent="0.25"/>
  </sheetData>
  <mergeCells count="3">
    <mergeCell ref="A3:Z4"/>
    <mergeCell ref="AA3:AX4"/>
    <mergeCell ref="A5:C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4"/>
  <sheetViews>
    <sheetView workbookViewId="0">
      <selection activeCell="F18" sqref="F18"/>
    </sheetView>
  </sheetViews>
  <sheetFormatPr baseColWidth="10" defaultRowHeight="15" x14ac:dyDescent="0.25"/>
  <cols>
    <col min="2" max="2" width="10.42578125" customWidth="1"/>
    <col min="3" max="3" width="18.85546875" customWidth="1"/>
    <col min="4" max="4" width="20.42578125" customWidth="1"/>
    <col min="26" max="26" width="13.140625" customWidth="1"/>
  </cols>
  <sheetData>
    <row r="3" spans="1:27" x14ac:dyDescent="0.25">
      <c r="A3" s="111" t="s">
        <v>161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1:27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7" ht="15.75" customHeight="1" x14ac:dyDescent="0.45">
      <c r="A5" s="87" t="s">
        <v>161</v>
      </c>
      <c r="B5" s="111"/>
      <c r="C5" s="111"/>
      <c r="D5" s="111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15.75" x14ac:dyDescent="0.25">
      <c r="A6" s="14"/>
      <c r="B6" s="15"/>
      <c r="C6" s="86" t="s">
        <v>0</v>
      </c>
      <c r="D6" s="86"/>
      <c r="E6" s="16" t="s">
        <v>1</v>
      </c>
      <c r="F6" s="17" t="s">
        <v>2</v>
      </c>
      <c r="G6" s="17" t="s">
        <v>3</v>
      </c>
      <c r="H6" s="17" t="s">
        <v>4</v>
      </c>
      <c r="I6" s="17" t="s">
        <v>5</v>
      </c>
      <c r="J6" s="17" t="s">
        <v>6</v>
      </c>
      <c r="K6" s="18" t="s">
        <v>7</v>
      </c>
      <c r="L6" s="18" t="s">
        <v>8</v>
      </c>
      <c r="M6" s="18" t="s">
        <v>9</v>
      </c>
      <c r="N6" s="19" t="s">
        <v>10</v>
      </c>
      <c r="O6" s="19" t="s">
        <v>11</v>
      </c>
      <c r="P6" s="18" t="s">
        <v>9</v>
      </c>
      <c r="Q6" s="19" t="s">
        <v>12</v>
      </c>
      <c r="R6" s="17" t="s">
        <v>13</v>
      </c>
      <c r="S6" s="17" t="s">
        <v>14</v>
      </c>
      <c r="T6" s="17" t="s">
        <v>15</v>
      </c>
      <c r="U6" s="20" t="s">
        <v>16</v>
      </c>
      <c r="V6" s="20" t="s">
        <v>17</v>
      </c>
      <c r="W6" s="17" t="s">
        <v>18</v>
      </c>
      <c r="X6" s="17" t="s">
        <v>19</v>
      </c>
      <c r="Y6" s="21" t="s">
        <v>20</v>
      </c>
      <c r="Z6" s="21" t="s">
        <v>21</v>
      </c>
      <c r="AA6" s="17" t="s">
        <v>22</v>
      </c>
    </row>
    <row r="7" spans="1:27" ht="15.75" x14ac:dyDescent="0.25">
      <c r="A7" s="1" t="s">
        <v>23</v>
      </c>
      <c r="B7" s="2"/>
      <c r="C7" s="53" t="s">
        <v>24</v>
      </c>
      <c r="D7" s="28" t="s">
        <v>38</v>
      </c>
      <c r="E7" s="3">
        <v>3.5</v>
      </c>
      <c r="F7" s="3">
        <v>3.5</v>
      </c>
      <c r="G7" s="3">
        <v>3.5</v>
      </c>
      <c r="H7" s="3">
        <v>3.5</v>
      </c>
      <c r="I7" s="3">
        <v>3.5</v>
      </c>
      <c r="J7" s="3">
        <v>3.5</v>
      </c>
      <c r="K7" s="3">
        <v>-10</v>
      </c>
      <c r="L7" s="3">
        <v>-10</v>
      </c>
      <c r="M7" s="3">
        <v>-10</v>
      </c>
      <c r="N7" s="3">
        <v>-10</v>
      </c>
      <c r="O7" s="3">
        <v>-10</v>
      </c>
      <c r="P7" s="3">
        <v>-10</v>
      </c>
      <c r="Q7" s="3">
        <v>10</v>
      </c>
      <c r="R7" s="3">
        <v>-10</v>
      </c>
      <c r="S7" s="3">
        <v>-10</v>
      </c>
      <c r="T7" s="3">
        <v>-10</v>
      </c>
      <c r="U7" s="3">
        <v>-10</v>
      </c>
      <c r="V7" s="3">
        <v>-10</v>
      </c>
      <c r="W7" s="3">
        <v>-10</v>
      </c>
      <c r="X7" s="3">
        <v>10</v>
      </c>
      <c r="Y7" s="4"/>
      <c r="Z7" s="4"/>
      <c r="AA7" s="5">
        <f>(G7+J7+Q7+X7)-Y7</f>
        <v>27</v>
      </c>
    </row>
    <row r="8" spans="1:27" ht="15.75" x14ac:dyDescent="0.25">
      <c r="A8" s="72">
        <f t="shared" ref="A8:A14" si="0">AA8</f>
        <v>12.900000000000002</v>
      </c>
      <c r="B8" s="73">
        <v>1</v>
      </c>
      <c r="C8" s="74" t="s">
        <v>29</v>
      </c>
      <c r="D8" s="74" t="s">
        <v>162</v>
      </c>
      <c r="E8" s="8">
        <v>1.7</v>
      </c>
      <c r="F8" s="8">
        <v>1.7</v>
      </c>
      <c r="G8" s="9">
        <f t="shared" ref="G8:G14" si="1">AVERAGE($E8:$F8)</f>
        <v>1.7</v>
      </c>
      <c r="H8" s="8">
        <v>1.5</v>
      </c>
      <c r="I8" s="8">
        <v>1.9</v>
      </c>
      <c r="J8" s="9">
        <f t="shared" ref="J8:J14" si="2">AVERAGE($H8:$I8)</f>
        <v>1.7</v>
      </c>
      <c r="K8" s="8">
        <v>3.4</v>
      </c>
      <c r="L8" s="8">
        <v>2.8</v>
      </c>
      <c r="M8" s="8">
        <f t="shared" ref="M8:M14" si="3">AVERAGE(K8:L8)</f>
        <v>3.0999999999999996</v>
      </c>
      <c r="N8" s="8">
        <v>4.5</v>
      </c>
      <c r="O8" s="8">
        <v>4.7</v>
      </c>
      <c r="P8" s="8">
        <f t="shared" ref="P8:P14" si="4">AVERAGE(N8:O8)</f>
        <v>4.5999999999999996</v>
      </c>
      <c r="Q8" s="10">
        <f t="shared" ref="Q8:Q14" si="5">10-M8-P8</f>
        <v>2.3000000000000007</v>
      </c>
      <c r="R8" s="11">
        <v>0.9</v>
      </c>
      <c r="S8" s="11">
        <v>1.3</v>
      </c>
      <c r="T8" s="11">
        <f t="shared" ref="T8:T14" si="6">AVERAGE(R8,S8)</f>
        <v>1.1000000000000001</v>
      </c>
      <c r="U8" s="11">
        <v>1.5</v>
      </c>
      <c r="V8" s="11">
        <v>1.9</v>
      </c>
      <c r="W8" s="11">
        <f t="shared" ref="W8:W14" si="7">AVERAGE(U8,V8)</f>
        <v>1.7</v>
      </c>
      <c r="X8" s="9">
        <f t="shared" ref="X8:X14" si="8">10-T8-W8</f>
        <v>7.2</v>
      </c>
      <c r="Y8" s="12"/>
      <c r="Z8" s="12"/>
      <c r="AA8" s="13">
        <f t="shared" ref="AA8:AA14" si="9">(G8+J8+Q8+X8-Y8)</f>
        <v>12.900000000000002</v>
      </c>
    </row>
    <row r="9" spans="1:27" ht="15.75" x14ac:dyDescent="0.25">
      <c r="A9" s="72">
        <f t="shared" si="0"/>
        <v>11.499999999999998</v>
      </c>
      <c r="B9" s="73">
        <v>2</v>
      </c>
      <c r="C9" s="74" t="s">
        <v>172</v>
      </c>
      <c r="D9" s="74" t="s">
        <v>173</v>
      </c>
      <c r="E9" s="8">
        <v>1.8</v>
      </c>
      <c r="F9" s="8">
        <v>2.2000000000000002</v>
      </c>
      <c r="G9" s="9">
        <f t="shared" si="1"/>
        <v>2</v>
      </c>
      <c r="H9" s="8">
        <v>1.8</v>
      </c>
      <c r="I9" s="8">
        <v>2.2000000000000002</v>
      </c>
      <c r="J9" s="9">
        <f t="shared" si="2"/>
        <v>2</v>
      </c>
      <c r="K9" s="8">
        <v>3.9</v>
      </c>
      <c r="L9" s="8">
        <v>4.0999999999999996</v>
      </c>
      <c r="M9" s="8">
        <f t="shared" si="3"/>
        <v>4</v>
      </c>
      <c r="N9" s="8">
        <v>4</v>
      </c>
      <c r="O9" s="8">
        <v>3.4</v>
      </c>
      <c r="P9" s="8">
        <f t="shared" si="4"/>
        <v>3.7</v>
      </c>
      <c r="Q9" s="10">
        <f t="shared" si="5"/>
        <v>2.2999999999999998</v>
      </c>
      <c r="R9" s="11">
        <v>1.3</v>
      </c>
      <c r="S9" s="11">
        <v>0.8</v>
      </c>
      <c r="T9" s="11">
        <f t="shared" si="6"/>
        <v>1.05</v>
      </c>
      <c r="U9" s="11">
        <v>3.7</v>
      </c>
      <c r="V9" s="11">
        <v>3.2</v>
      </c>
      <c r="W9" s="11">
        <f t="shared" si="7"/>
        <v>3.45</v>
      </c>
      <c r="X9" s="9">
        <f t="shared" si="8"/>
        <v>5.4999999999999991</v>
      </c>
      <c r="Y9" s="12">
        <v>0.3</v>
      </c>
      <c r="Z9" s="12" t="s">
        <v>176</v>
      </c>
      <c r="AA9" s="13">
        <f t="shared" si="9"/>
        <v>11.499999999999998</v>
      </c>
    </row>
    <row r="10" spans="1:27" ht="15.75" x14ac:dyDescent="0.25">
      <c r="A10" s="72">
        <f t="shared" si="0"/>
        <v>10.700000000000001</v>
      </c>
      <c r="B10" s="73">
        <v>3</v>
      </c>
      <c r="C10" s="74" t="s">
        <v>105</v>
      </c>
      <c r="D10" s="74" t="s">
        <v>169</v>
      </c>
      <c r="E10" s="8">
        <v>1.2</v>
      </c>
      <c r="F10" s="8">
        <v>1.6</v>
      </c>
      <c r="G10" s="9">
        <f t="shared" si="1"/>
        <v>1.4</v>
      </c>
      <c r="H10" s="8">
        <v>0.6</v>
      </c>
      <c r="I10" s="8">
        <v>0.6</v>
      </c>
      <c r="J10" s="9">
        <f t="shared" si="2"/>
        <v>0.6</v>
      </c>
      <c r="K10" s="8">
        <v>2.8</v>
      </c>
      <c r="L10" s="8">
        <v>3.4</v>
      </c>
      <c r="M10" s="8">
        <f t="shared" si="3"/>
        <v>3.0999999999999996</v>
      </c>
      <c r="N10" s="8">
        <v>4.5</v>
      </c>
      <c r="O10" s="8">
        <v>4.5</v>
      </c>
      <c r="P10" s="8">
        <f t="shared" si="4"/>
        <v>4.5</v>
      </c>
      <c r="Q10" s="10">
        <f t="shared" si="5"/>
        <v>2.4000000000000004</v>
      </c>
      <c r="R10" s="11">
        <v>1.1000000000000001</v>
      </c>
      <c r="S10" s="11">
        <v>1.1000000000000001</v>
      </c>
      <c r="T10" s="11">
        <f t="shared" si="6"/>
        <v>1.1000000000000001</v>
      </c>
      <c r="U10" s="11">
        <v>2.4</v>
      </c>
      <c r="V10" s="11">
        <v>2.8</v>
      </c>
      <c r="W10" s="11">
        <f t="shared" si="7"/>
        <v>2.5999999999999996</v>
      </c>
      <c r="X10" s="9">
        <f t="shared" si="8"/>
        <v>6.3000000000000007</v>
      </c>
      <c r="Y10" s="12"/>
      <c r="Z10" s="12"/>
      <c r="AA10" s="13">
        <f t="shared" si="9"/>
        <v>10.700000000000001</v>
      </c>
    </row>
    <row r="11" spans="1:27" ht="15.75" x14ac:dyDescent="0.25">
      <c r="A11" s="6">
        <f t="shared" si="0"/>
        <v>9.3500000000000014</v>
      </c>
      <c r="B11" s="7">
        <v>4</v>
      </c>
      <c r="C11" s="22" t="s">
        <v>167</v>
      </c>
      <c r="D11" s="22" t="s">
        <v>168</v>
      </c>
      <c r="E11" s="8">
        <v>1.1000000000000001</v>
      </c>
      <c r="F11" s="8">
        <v>1.6</v>
      </c>
      <c r="G11" s="9">
        <f t="shared" si="1"/>
        <v>1.35</v>
      </c>
      <c r="H11" s="8">
        <v>1.6</v>
      </c>
      <c r="I11" s="8">
        <v>2</v>
      </c>
      <c r="J11" s="9">
        <f t="shared" si="2"/>
        <v>1.8</v>
      </c>
      <c r="K11" s="8">
        <v>4</v>
      </c>
      <c r="L11" s="8">
        <v>4.5</v>
      </c>
      <c r="M11" s="8">
        <f t="shared" si="3"/>
        <v>4.25</v>
      </c>
      <c r="N11" s="8">
        <v>4.9000000000000004</v>
      </c>
      <c r="O11" s="8">
        <v>4.5999999999999996</v>
      </c>
      <c r="P11" s="8">
        <f t="shared" si="4"/>
        <v>4.75</v>
      </c>
      <c r="Q11" s="10">
        <f t="shared" si="5"/>
        <v>1</v>
      </c>
      <c r="R11" s="11">
        <v>1.3</v>
      </c>
      <c r="S11" s="11">
        <v>0.9</v>
      </c>
      <c r="T11" s="11">
        <f t="shared" si="6"/>
        <v>1.1000000000000001</v>
      </c>
      <c r="U11" s="11">
        <v>3.5</v>
      </c>
      <c r="V11" s="11">
        <v>3.9</v>
      </c>
      <c r="W11" s="11">
        <f t="shared" si="7"/>
        <v>3.7</v>
      </c>
      <c r="X11" s="9">
        <f t="shared" si="8"/>
        <v>5.2</v>
      </c>
      <c r="Y11" s="12"/>
      <c r="Z11" s="12"/>
      <c r="AA11" s="13">
        <f t="shared" si="9"/>
        <v>9.3500000000000014</v>
      </c>
    </row>
    <row r="12" spans="1:27" ht="15.75" x14ac:dyDescent="0.25">
      <c r="A12" s="6">
        <f t="shared" si="0"/>
        <v>8.1000000000000014</v>
      </c>
      <c r="B12" s="7">
        <v>5</v>
      </c>
      <c r="C12" s="22" t="s">
        <v>163</v>
      </c>
      <c r="D12" s="22" t="s">
        <v>164</v>
      </c>
      <c r="E12" s="8">
        <v>1.1000000000000001</v>
      </c>
      <c r="F12" s="8">
        <v>1.1000000000000001</v>
      </c>
      <c r="G12" s="9">
        <f t="shared" si="1"/>
        <v>1.1000000000000001</v>
      </c>
      <c r="H12" s="8">
        <v>1.2</v>
      </c>
      <c r="I12" s="8">
        <v>1.6</v>
      </c>
      <c r="J12" s="9">
        <f t="shared" si="2"/>
        <v>1.4</v>
      </c>
      <c r="K12" s="8">
        <v>3.8</v>
      </c>
      <c r="L12" s="8">
        <v>3.9</v>
      </c>
      <c r="M12" s="8">
        <f t="shared" si="3"/>
        <v>3.8499999999999996</v>
      </c>
      <c r="N12" s="8">
        <v>4.9000000000000004</v>
      </c>
      <c r="O12" s="8">
        <v>4.3</v>
      </c>
      <c r="P12" s="8">
        <f t="shared" si="4"/>
        <v>4.5999999999999996</v>
      </c>
      <c r="Q12" s="10">
        <f t="shared" si="5"/>
        <v>1.5500000000000007</v>
      </c>
      <c r="R12" s="11">
        <v>2</v>
      </c>
      <c r="S12" s="11">
        <v>2</v>
      </c>
      <c r="T12" s="11">
        <f t="shared" si="6"/>
        <v>2</v>
      </c>
      <c r="U12" s="11">
        <v>4.0999999999999996</v>
      </c>
      <c r="V12" s="11">
        <v>3.8</v>
      </c>
      <c r="W12" s="11">
        <f t="shared" si="7"/>
        <v>3.9499999999999997</v>
      </c>
      <c r="X12" s="9">
        <f t="shared" si="8"/>
        <v>4.0500000000000007</v>
      </c>
      <c r="Y12" s="12"/>
      <c r="Z12" s="12"/>
      <c r="AA12" s="13">
        <f t="shared" si="9"/>
        <v>8.1000000000000014</v>
      </c>
    </row>
    <row r="13" spans="1:27" ht="15.75" x14ac:dyDescent="0.25">
      <c r="A13" s="6">
        <f t="shared" si="0"/>
        <v>7.4</v>
      </c>
      <c r="B13" s="7">
        <v>6</v>
      </c>
      <c r="C13" s="22" t="s">
        <v>170</v>
      </c>
      <c r="D13" s="22" t="s">
        <v>171</v>
      </c>
      <c r="E13" s="8">
        <v>0.9</v>
      </c>
      <c r="F13" s="8">
        <v>0.8</v>
      </c>
      <c r="G13" s="9">
        <f t="shared" si="1"/>
        <v>0.85000000000000009</v>
      </c>
      <c r="H13" s="8">
        <v>0.9</v>
      </c>
      <c r="I13" s="8">
        <v>0.3</v>
      </c>
      <c r="J13" s="9">
        <f t="shared" si="2"/>
        <v>0.6</v>
      </c>
      <c r="K13" s="8">
        <v>3.1</v>
      </c>
      <c r="L13" s="8">
        <v>3.5</v>
      </c>
      <c r="M13" s="8">
        <f t="shared" si="3"/>
        <v>3.3</v>
      </c>
      <c r="N13" s="8">
        <v>5</v>
      </c>
      <c r="O13" s="8">
        <v>5.6</v>
      </c>
      <c r="P13" s="8">
        <f t="shared" si="4"/>
        <v>5.3</v>
      </c>
      <c r="Q13" s="10">
        <f t="shared" si="5"/>
        <v>1.4000000000000004</v>
      </c>
      <c r="R13" s="11">
        <v>2</v>
      </c>
      <c r="S13" s="11">
        <v>1.5</v>
      </c>
      <c r="T13" s="11">
        <f t="shared" si="6"/>
        <v>1.75</v>
      </c>
      <c r="U13" s="11">
        <v>4</v>
      </c>
      <c r="V13" s="11">
        <v>3.4</v>
      </c>
      <c r="W13" s="11">
        <f t="shared" si="7"/>
        <v>3.7</v>
      </c>
      <c r="X13" s="9">
        <f t="shared" si="8"/>
        <v>4.55</v>
      </c>
      <c r="Y13" s="12"/>
      <c r="Z13" s="12"/>
      <c r="AA13" s="13">
        <f t="shared" si="9"/>
        <v>7.4</v>
      </c>
    </row>
    <row r="14" spans="1:27" ht="15.75" x14ac:dyDescent="0.25">
      <c r="A14" s="6">
        <f t="shared" si="0"/>
        <v>5.6999999999999993</v>
      </c>
      <c r="B14" s="7">
        <v>7</v>
      </c>
      <c r="C14" s="22" t="s">
        <v>165</v>
      </c>
      <c r="D14" s="22" t="s">
        <v>166</v>
      </c>
      <c r="E14" s="8">
        <v>0.9</v>
      </c>
      <c r="F14" s="8">
        <v>0.9</v>
      </c>
      <c r="G14" s="9">
        <f t="shared" si="1"/>
        <v>0.9</v>
      </c>
      <c r="H14" s="8">
        <v>1.1000000000000001</v>
      </c>
      <c r="I14" s="8">
        <v>1.1000000000000001</v>
      </c>
      <c r="J14" s="9">
        <f t="shared" si="2"/>
        <v>1.1000000000000001</v>
      </c>
      <c r="K14" s="8">
        <v>5</v>
      </c>
      <c r="L14" s="8">
        <v>5.4</v>
      </c>
      <c r="M14" s="8">
        <f t="shared" si="3"/>
        <v>5.2</v>
      </c>
      <c r="N14" s="8">
        <v>4.3</v>
      </c>
      <c r="O14" s="8">
        <v>4</v>
      </c>
      <c r="P14" s="8">
        <f t="shared" si="4"/>
        <v>4.1500000000000004</v>
      </c>
      <c r="Q14" s="10">
        <f t="shared" si="5"/>
        <v>0.64999999999999947</v>
      </c>
      <c r="R14" s="11">
        <v>1.3</v>
      </c>
      <c r="S14" s="11">
        <v>1.5</v>
      </c>
      <c r="T14" s="11">
        <f t="shared" si="6"/>
        <v>1.4</v>
      </c>
      <c r="U14" s="11">
        <v>4.3</v>
      </c>
      <c r="V14" s="11">
        <v>4</v>
      </c>
      <c r="W14" s="11">
        <f t="shared" si="7"/>
        <v>4.1500000000000004</v>
      </c>
      <c r="X14" s="9">
        <f t="shared" si="8"/>
        <v>4.4499999999999993</v>
      </c>
      <c r="Y14" s="12">
        <v>1.4</v>
      </c>
      <c r="Z14" s="12" t="s">
        <v>195</v>
      </c>
      <c r="AA14" s="13">
        <f t="shared" si="9"/>
        <v>5.6999999999999993</v>
      </c>
    </row>
  </sheetData>
  <sortState ref="A7:AA14">
    <sortCondition descending="1" ref="A7:A14"/>
  </sortState>
  <mergeCells count="3">
    <mergeCell ref="A3:AA4"/>
    <mergeCell ref="C6:D6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3"/>
  <sheetViews>
    <sheetView workbookViewId="0">
      <selection activeCell="D18" sqref="D18"/>
    </sheetView>
  </sheetViews>
  <sheetFormatPr baseColWidth="10" defaultRowHeight="15" x14ac:dyDescent="0.25"/>
  <cols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84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6.25" x14ac:dyDescent="0.4">
      <c r="A3" s="88" t="s">
        <v>179</v>
      </c>
      <c r="B3" s="89"/>
      <c r="C3" s="89"/>
      <c r="D3" s="89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15.75" x14ac:dyDescent="0.25">
      <c r="A4" s="14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17" t="s">
        <v>22</v>
      </c>
    </row>
    <row r="5" spans="1:27" ht="15.75" x14ac:dyDescent="0.25">
      <c r="A5" s="1" t="s">
        <v>23</v>
      </c>
      <c r="B5" s="23"/>
      <c r="C5" s="50" t="s">
        <v>24</v>
      </c>
      <c r="D5" s="25" t="s">
        <v>38</v>
      </c>
      <c r="E5" s="24">
        <v>3.5</v>
      </c>
      <c r="F5" s="3">
        <v>3.5</v>
      </c>
      <c r="G5" s="3">
        <v>3.5</v>
      </c>
      <c r="H5" s="3">
        <v>3.5</v>
      </c>
      <c r="I5" s="3">
        <v>3.5</v>
      </c>
      <c r="J5" s="3">
        <v>3.5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5">
        <f>(G5+J5+Q5+X5)-Y5</f>
        <v>27</v>
      </c>
    </row>
    <row r="6" spans="1:27" ht="15.75" x14ac:dyDescent="0.25">
      <c r="A6" s="72">
        <f t="shared" ref="A6:A13" si="0">AA6</f>
        <v>19</v>
      </c>
      <c r="B6" s="73">
        <v>1</v>
      </c>
      <c r="C6" s="74" t="s">
        <v>73</v>
      </c>
      <c r="D6" s="74" t="s">
        <v>74</v>
      </c>
      <c r="E6" s="8">
        <v>3.2</v>
      </c>
      <c r="F6" s="8">
        <v>3.5</v>
      </c>
      <c r="G6" s="9">
        <f t="shared" ref="G6:G13" si="1">AVERAGE($E6:$F6)</f>
        <v>3.35</v>
      </c>
      <c r="H6" s="8">
        <v>1.8</v>
      </c>
      <c r="I6" s="8">
        <v>2</v>
      </c>
      <c r="J6" s="9">
        <f t="shared" ref="J6:J13" si="2">AVERAGE($H6:$I6)</f>
        <v>1.9</v>
      </c>
      <c r="K6" s="8">
        <v>1.6</v>
      </c>
      <c r="L6" s="8">
        <v>1.7</v>
      </c>
      <c r="M6" s="8">
        <f t="shared" ref="M6:M13" si="3">AVERAGE(K6,L6)</f>
        <v>1.65</v>
      </c>
      <c r="N6" s="8">
        <v>2.2999999999999998</v>
      </c>
      <c r="O6" s="8">
        <v>1.9</v>
      </c>
      <c r="P6" s="11">
        <f t="shared" ref="P6:P13" si="4">AVERAGE(N6,O6)</f>
        <v>2.0999999999999996</v>
      </c>
      <c r="Q6" s="10">
        <f t="shared" ref="Q6:Q13" si="5">10-M6-P6</f>
        <v>6.25</v>
      </c>
      <c r="R6" s="11">
        <v>0.6</v>
      </c>
      <c r="S6" s="11">
        <v>0.6</v>
      </c>
      <c r="T6" s="11">
        <f t="shared" ref="T6:T13" si="6">AVERAGE(R6,S6)</f>
        <v>0.6</v>
      </c>
      <c r="U6" s="11">
        <v>2</v>
      </c>
      <c r="V6" s="11">
        <v>1.8</v>
      </c>
      <c r="W6" s="11">
        <f t="shared" ref="W6:W13" si="7">AVERAGE(U6,V6)</f>
        <v>1.9</v>
      </c>
      <c r="X6" s="9">
        <f t="shared" ref="X6:X13" si="8">10-T6-W6</f>
        <v>7.5</v>
      </c>
      <c r="Y6" s="12"/>
      <c r="Z6" s="12"/>
      <c r="AA6" s="13">
        <f t="shared" ref="AA6:AA13" si="9">(G6+J6+Q6+X6-Y6)</f>
        <v>19</v>
      </c>
    </row>
    <row r="7" spans="1:27" ht="15.75" x14ac:dyDescent="0.25">
      <c r="A7" s="72">
        <f t="shared" si="0"/>
        <v>17.75</v>
      </c>
      <c r="B7" s="73">
        <v>2</v>
      </c>
      <c r="C7" s="74" t="s">
        <v>70</v>
      </c>
      <c r="D7" s="74" t="s">
        <v>71</v>
      </c>
      <c r="E7" s="8">
        <v>2.5</v>
      </c>
      <c r="F7" s="8">
        <v>2.5</v>
      </c>
      <c r="G7" s="9">
        <f t="shared" si="1"/>
        <v>2.5</v>
      </c>
      <c r="H7" s="8">
        <v>2.6</v>
      </c>
      <c r="I7" s="8">
        <v>2.6</v>
      </c>
      <c r="J7" s="9">
        <f t="shared" si="2"/>
        <v>2.6</v>
      </c>
      <c r="K7" s="8">
        <v>1.9</v>
      </c>
      <c r="L7" s="8">
        <v>2</v>
      </c>
      <c r="M7" s="8">
        <f t="shared" si="3"/>
        <v>1.95</v>
      </c>
      <c r="N7" s="8">
        <v>3.1</v>
      </c>
      <c r="O7" s="8">
        <v>2.7</v>
      </c>
      <c r="P7" s="11">
        <f t="shared" si="4"/>
        <v>2.9000000000000004</v>
      </c>
      <c r="Q7" s="10">
        <f t="shared" si="5"/>
        <v>5.15</v>
      </c>
      <c r="R7" s="11">
        <v>0.3</v>
      </c>
      <c r="S7" s="11">
        <v>0.3</v>
      </c>
      <c r="T7" s="11">
        <f t="shared" si="6"/>
        <v>0.3</v>
      </c>
      <c r="U7" s="11">
        <v>2.4</v>
      </c>
      <c r="V7" s="11">
        <v>2</v>
      </c>
      <c r="W7" s="11">
        <f t="shared" si="7"/>
        <v>2.2000000000000002</v>
      </c>
      <c r="X7" s="9">
        <f t="shared" si="8"/>
        <v>7.4999999999999991</v>
      </c>
      <c r="Y7" s="12"/>
      <c r="Z7" s="12"/>
      <c r="AA7" s="13">
        <f t="shared" si="9"/>
        <v>17.75</v>
      </c>
    </row>
    <row r="8" spans="1:27" ht="15.75" x14ac:dyDescent="0.25">
      <c r="A8" s="72">
        <f t="shared" si="0"/>
        <v>14.6</v>
      </c>
      <c r="B8" s="73">
        <v>3</v>
      </c>
      <c r="C8" s="74" t="s">
        <v>66</v>
      </c>
      <c r="D8" s="74" t="s">
        <v>67</v>
      </c>
      <c r="E8" s="8">
        <v>2.5</v>
      </c>
      <c r="F8" s="8">
        <v>2.8</v>
      </c>
      <c r="G8" s="9">
        <f t="shared" si="1"/>
        <v>2.65</v>
      </c>
      <c r="H8" s="8">
        <v>1.8</v>
      </c>
      <c r="I8" s="8">
        <v>1.8</v>
      </c>
      <c r="J8" s="9">
        <f t="shared" si="2"/>
        <v>1.8</v>
      </c>
      <c r="K8" s="8">
        <v>2.6</v>
      </c>
      <c r="L8" s="8">
        <v>2.4</v>
      </c>
      <c r="M8" s="8">
        <f t="shared" si="3"/>
        <v>2.5</v>
      </c>
      <c r="N8" s="8">
        <v>2.2999999999999998</v>
      </c>
      <c r="O8" s="8">
        <v>2.6</v>
      </c>
      <c r="P8" s="11">
        <f t="shared" si="4"/>
        <v>2.4500000000000002</v>
      </c>
      <c r="Q8" s="10">
        <f t="shared" si="5"/>
        <v>5.05</v>
      </c>
      <c r="R8" s="11">
        <v>1.1000000000000001</v>
      </c>
      <c r="S8" s="11">
        <v>0.9</v>
      </c>
      <c r="T8" s="11">
        <f t="shared" si="6"/>
        <v>1</v>
      </c>
      <c r="U8" s="11">
        <v>4</v>
      </c>
      <c r="V8" s="11">
        <v>3.8</v>
      </c>
      <c r="W8" s="11">
        <f t="shared" si="7"/>
        <v>3.9</v>
      </c>
      <c r="X8" s="9">
        <f t="shared" si="8"/>
        <v>5.0999999999999996</v>
      </c>
      <c r="Y8" s="12"/>
      <c r="Z8" s="12"/>
      <c r="AA8" s="13">
        <f t="shared" si="9"/>
        <v>14.6</v>
      </c>
    </row>
    <row r="9" spans="1:27" ht="15.75" x14ac:dyDescent="0.25">
      <c r="A9" s="6">
        <f t="shared" si="0"/>
        <v>14.400000000000002</v>
      </c>
      <c r="B9" s="7">
        <v>4</v>
      </c>
      <c r="C9" s="22" t="s">
        <v>64</v>
      </c>
      <c r="D9" s="22" t="s">
        <v>65</v>
      </c>
      <c r="E9" s="8">
        <v>1.8</v>
      </c>
      <c r="F9" s="8">
        <v>1.8</v>
      </c>
      <c r="G9" s="9">
        <f t="shared" si="1"/>
        <v>1.8</v>
      </c>
      <c r="H9" s="8">
        <v>0.8</v>
      </c>
      <c r="I9" s="8">
        <v>0.6</v>
      </c>
      <c r="J9" s="9">
        <f t="shared" si="2"/>
        <v>0.7</v>
      </c>
      <c r="K9" s="8">
        <v>2.4</v>
      </c>
      <c r="L9" s="8">
        <v>2.2000000000000002</v>
      </c>
      <c r="M9" s="8">
        <f t="shared" si="3"/>
        <v>2.2999999999999998</v>
      </c>
      <c r="N9" s="8">
        <v>3.4</v>
      </c>
      <c r="O9" s="8">
        <v>2.9</v>
      </c>
      <c r="P9" s="11">
        <f t="shared" si="4"/>
        <v>3.15</v>
      </c>
      <c r="Q9" s="10">
        <f t="shared" si="5"/>
        <v>4.5500000000000007</v>
      </c>
      <c r="R9" s="11">
        <v>0.6</v>
      </c>
      <c r="S9" s="11">
        <v>0.3</v>
      </c>
      <c r="T9" s="11">
        <f t="shared" si="6"/>
        <v>0.44999999999999996</v>
      </c>
      <c r="U9" s="11">
        <v>2.2000000000000002</v>
      </c>
      <c r="V9" s="11">
        <v>2.2000000000000002</v>
      </c>
      <c r="W9" s="11">
        <f t="shared" si="7"/>
        <v>2.2000000000000002</v>
      </c>
      <c r="X9" s="9">
        <f t="shared" si="8"/>
        <v>7.3500000000000005</v>
      </c>
      <c r="Y9" s="12"/>
      <c r="Z9" s="12"/>
      <c r="AA9" s="13">
        <f t="shared" si="9"/>
        <v>14.400000000000002</v>
      </c>
    </row>
    <row r="10" spans="1:27" ht="15.75" x14ac:dyDescent="0.25">
      <c r="A10" s="6">
        <f t="shared" si="0"/>
        <v>12.8</v>
      </c>
      <c r="B10" s="7">
        <v>5</v>
      </c>
      <c r="C10" s="22" t="s">
        <v>68</v>
      </c>
      <c r="D10" s="22" t="s">
        <v>69</v>
      </c>
      <c r="E10" s="8">
        <v>0.6</v>
      </c>
      <c r="F10" s="8">
        <v>0.8</v>
      </c>
      <c r="G10" s="9">
        <f t="shared" si="1"/>
        <v>0.7</v>
      </c>
      <c r="H10" s="8">
        <v>1.4</v>
      </c>
      <c r="I10" s="8">
        <v>1.6</v>
      </c>
      <c r="J10" s="9">
        <f t="shared" si="2"/>
        <v>1.5</v>
      </c>
      <c r="K10" s="8">
        <v>2.2999999999999998</v>
      </c>
      <c r="L10" s="8">
        <v>2.4</v>
      </c>
      <c r="M10" s="8">
        <f t="shared" si="3"/>
        <v>2.3499999999999996</v>
      </c>
      <c r="N10" s="8">
        <v>3.1</v>
      </c>
      <c r="O10" s="8">
        <v>3.6</v>
      </c>
      <c r="P10" s="11">
        <f t="shared" si="4"/>
        <v>3.35</v>
      </c>
      <c r="Q10" s="10">
        <f t="shared" si="5"/>
        <v>4.3000000000000007</v>
      </c>
      <c r="R10" s="11">
        <v>0.8</v>
      </c>
      <c r="S10" s="11">
        <v>0.9</v>
      </c>
      <c r="T10" s="11">
        <f t="shared" si="6"/>
        <v>0.85000000000000009</v>
      </c>
      <c r="U10" s="11">
        <v>2.6</v>
      </c>
      <c r="V10" s="11">
        <v>3.1</v>
      </c>
      <c r="W10" s="11">
        <f t="shared" si="7"/>
        <v>2.85</v>
      </c>
      <c r="X10" s="9">
        <f t="shared" si="8"/>
        <v>6.3000000000000007</v>
      </c>
      <c r="Y10" s="12"/>
      <c r="Z10" s="12"/>
      <c r="AA10" s="13">
        <f t="shared" si="9"/>
        <v>12.8</v>
      </c>
    </row>
    <row r="11" spans="1:27" ht="15.75" x14ac:dyDescent="0.25">
      <c r="A11" s="6">
        <f t="shared" si="0"/>
        <v>12.4</v>
      </c>
      <c r="B11" s="7">
        <v>6</v>
      </c>
      <c r="C11" s="22" t="s">
        <v>60</v>
      </c>
      <c r="D11" s="22" t="s">
        <v>61</v>
      </c>
      <c r="E11" s="8">
        <v>1.8</v>
      </c>
      <c r="F11" s="8">
        <v>1.9</v>
      </c>
      <c r="G11" s="9">
        <f t="shared" si="1"/>
        <v>1.85</v>
      </c>
      <c r="H11" s="8">
        <v>1.2</v>
      </c>
      <c r="I11" s="8">
        <v>1.2</v>
      </c>
      <c r="J11" s="9">
        <f t="shared" si="2"/>
        <v>1.2</v>
      </c>
      <c r="K11" s="8">
        <v>3.4</v>
      </c>
      <c r="L11" s="8">
        <v>3.5</v>
      </c>
      <c r="M11" s="8">
        <f t="shared" si="3"/>
        <v>3.45</v>
      </c>
      <c r="N11" s="8">
        <v>3</v>
      </c>
      <c r="O11" s="8">
        <v>3</v>
      </c>
      <c r="P11" s="8">
        <f t="shared" si="4"/>
        <v>3</v>
      </c>
      <c r="Q11" s="10">
        <f t="shared" si="5"/>
        <v>3.55</v>
      </c>
      <c r="R11" s="11">
        <v>0.6</v>
      </c>
      <c r="S11" s="11">
        <v>0.6</v>
      </c>
      <c r="T11" s="11">
        <f t="shared" si="6"/>
        <v>0.6</v>
      </c>
      <c r="U11" s="11">
        <v>3.9</v>
      </c>
      <c r="V11" s="11">
        <v>3.3</v>
      </c>
      <c r="W11" s="11">
        <f t="shared" si="7"/>
        <v>3.5999999999999996</v>
      </c>
      <c r="X11" s="9">
        <f t="shared" si="8"/>
        <v>5.8000000000000007</v>
      </c>
      <c r="Y11" s="12"/>
      <c r="Z11" s="12"/>
      <c r="AA11" s="13">
        <f t="shared" si="9"/>
        <v>12.4</v>
      </c>
    </row>
    <row r="12" spans="1:27" ht="15.75" x14ac:dyDescent="0.25">
      <c r="A12" s="6">
        <f t="shared" si="0"/>
        <v>9.15</v>
      </c>
      <c r="B12" s="7">
        <v>7</v>
      </c>
      <c r="C12" s="22" t="s">
        <v>62</v>
      </c>
      <c r="D12" s="22" t="s">
        <v>63</v>
      </c>
      <c r="E12" s="8">
        <v>1.6</v>
      </c>
      <c r="F12" s="8">
        <v>1.2</v>
      </c>
      <c r="G12" s="9">
        <f t="shared" si="1"/>
        <v>1.4</v>
      </c>
      <c r="H12" s="8">
        <v>0.6</v>
      </c>
      <c r="I12" s="8">
        <v>0.6</v>
      </c>
      <c r="J12" s="9">
        <f t="shared" si="2"/>
        <v>0.6</v>
      </c>
      <c r="K12" s="8">
        <v>3.1</v>
      </c>
      <c r="L12" s="8">
        <v>3.5</v>
      </c>
      <c r="M12" s="8">
        <f t="shared" si="3"/>
        <v>3.3</v>
      </c>
      <c r="N12" s="8">
        <v>3.2</v>
      </c>
      <c r="O12" s="8">
        <v>3</v>
      </c>
      <c r="P12" s="11">
        <f t="shared" si="4"/>
        <v>3.1</v>
      </c>
      <c r="Q12" s="10">
        <f t="shared" si="5"/>
        <v>3.6</v>
      </c>
      <c r="R12" s="11">
        <v>1.1000000000000001</v>
      </c>
      <c r="S12" s="11">
        <v>1.3</v>
      </c>
      <c r="T12" s="11">
        <f t="shared" si="6"/>
        <v>1.2000000000000002</v>
      </c>
      <c r="U12" s="11">
        <v>5.4</v>
      </c>
      <c r="V12" s="11">
        <v>5.0999999999999996</v>
      </c>
      <c r="W12" s="11">
        <f t="shared" si="7"/>
        <v>5.25</v>
      </c>
      <c r="X12" s="9">
        <f t="shared" si="8"/>
        <v>3.5500000000000007</v>
      </c>
      <c r="Y12" s="12"/>
      <c r="Z12" s="12"/>
      <c r="AA12" s="13">
        <f t="shared" si="9"/>
        <v>9.15</v>
      </c>
    </row>
    <row r="13" spans="1:27" ht="15.75" x14ac:dyDescent="0.25">
      <c r="A13" s="6">
        <f t="shared" si="0"/>
        <v>8.0000000000000018</v>
      </c>
      <c r="B13" s="7">
        <v>8</v>
      </c>
      <c r="C13" s="22" t="s">
        <v>72</v>
      </c>
      <c r="D13" s="22" t="s">
        <v>44</v>
      </c>
      <c r="E13" s="8">
        <v>1.5</v>
      </c>
      <c r="F13" s="8">
        <v>1.2</v>
      </c>
      <c r="G13" s="9">
        <f t="shared" si="1"/>
        <v>1.35</v>
      </c>
      <c r="H13" s="8">
        <v>0.1</v>
      </c>
      <c r="I13" s="8">
        <v>0.1</v>
      </c>
      <c r="J13" s="9">
        <f t="shared" si="2"/>
        <v>0.1</v>
      </c>
      <c r="K13" s="8">
        <v>3.4</v>
      </c>
      <c r="L13" s="8">
        <v>3.1</v>
      </c>
      <c r="M13" s="8">
        <f t="shared" si="3"/>
        <v>3.25</v>
      </c>
      <c r="N13" s="8">
        <v>4.0999999999999996</v>
      </c>
      <c r="O13" s="8">
        <v>4.5999999999999996</v>
      </c>
      <c r="P13" s="11">
        <f t="shared" si="4"/>
        <v>4.3499999999999996</v>
      </c>
      <c r="Q13" s="10">
        <f t="shared" si="5"/>
        <v>2.4000000000000004</v>
      </c>
      <c r="R13" s="11">
        <v>1.1000000000000001</v>
      </c>
      <c r="S13" s="11">
        <v>0.6</v>
      </c>
      <c r="T13" s="11">
        <f t="shared" si="6"/>
        <v>0.85000000000000009</v>
      </c>
      <c r="U13" s="11">
        <v>3.9</v>
      </c>
      <c r="V13" s="11">
        <v>3.7</v>
      </c>
      <c r="W13" s="11">
        <f t="shared" si="7"/>
        <v>3.8</v>
      </c>
      <c r="X13" s="9">
        <f t="shared" si="8"/>
        <v>5.3500000000000005</v>
      </c>
      <c r="Y13" s="12">
        <v>1.2</v>
      </c>
      <c r="Z13" s="12" t="s">
        <v>178</v>
      </c>
      <c r="AA13" s="13">
        <f t="shared" si="9"/>
        <v>8.0000000000000018</v>
      </c>
    </row>
  </sheetData>
  <sortState ref="A6:AA13">
    <sortCondition descending="1" ref="A6:A13"/>
  </sortState>
  <mergeCells count="3">
    <mergeCell ref="E2:AA3"/>
    <mergeCell ref="C4:D4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workbookViewId="0">
      <selection activeCell="E22" sqref="E22"/>
    </sheetView>
  </sheetViews>
  <sheetFormatPr baseColWidth="10" defaultRowHeight="15" x14ac:dyDescent="0.25"/>
  <cols>
    <col min="3" max="3" width="16.28515625" customWidth="1"/>
    <col min="4" max="4" width="15.42578125" customWidth="1"/>
  </cols>
  <sheetData>
    <row r="1" spans="1:51" ht="14.1" customHeight="1" x14ac:dyDescent="0.25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  <c r="AB1" s="90" t="s">
        <v>77</v>
      </c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2"/>
    </row>
    <row r="2" spans="1:51" ht="14.45" customHeight="1" x14ac:dyDescent="0.25">
      <c r="A2" s="68"/>
      <c r="B2" s="70"/>
      <c r="C2" s="70"/>
      <c r="D2" s="70"/>
      <c r="E2" s="70"/>
      <c r="F2" s="70"/>
      <c r="G2" s="70"/>
      <c r="H2" s="94" t="s">
        <v>181</v>
      </c>
      <c r="I2" s="94"/>
      <c r="J2" s="94"/>
      <c r="K2" s="94"/>
      <c r="L2" s="94"/>
      <c r="M2" s="94"/>
      <c r="N2" s="94"/>
      <c r="O2" s="94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69"/>
      <c r="AB2" s="93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5"/>
    </row>
    <row r="3" spans="1:51" ht="14.45" customHeight="1" thickBot="1" x14ac:dyDescent="0.3">
      <c r="A3" s="96" t="s">
        <v>76</v>
      </c>
      <c r="B3" s="97"/>
      <c r="C3" s="97"/>
      <c r="D3" s="97"/>
      <c r="E3" s="70"/>
      <c r="F3" s="70"/>
      <c r="G3" s="70"/>
      <c r="H3" s="71"/>
      <c r="I3" s="71"/>
      <c r="J3" s="71"/>
      <c r="K3" s="71"/>
      <c r="L3" s="71"/>
      <c r="M3" s="71"/>
      <c r="N3" s="71"/>
      <c r="O3" s="71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69"/>
      <c r="AB3" s="55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</row>
    <row r="4" spans="1:51" ht="15.75" x14ac:dyDescent="0.25">
      <c r="A4" s="30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31" t="s">
        <v>22</v>
      </c>
      <c r="AB4" s="32" t="s">
        <v>1</v>
      </c>
      <c r="AC4" s="17" t="s">
        <v>2</v>
      </c>
      <c r="AD4" s="17" t="s">
        <v>3</v>
      </c>
      <c r="AE4" s="17" t="s">
        <v>4</v>
      </c>
      <c r="AF4" s="17" t="s">
        <v>5</v>
      </c>
      <c r="AG4" s="17" t="s">
        <v>6</v>
      </c>
      <c r="AH4" s="18" t="s">
        <v>7</v>
      </c>
      <c r="AI4" s="18" t="s">
        <v>8</v>
      </c>
      <c r="AJ4" s="18" t="s">
        <v>9</v>
      </c>
      <c r="AK4" s="19" t="s">
        <v>10</v>
      </c>
      <c r="AL4" s="19" t="s">
        <v>11</v>
      </c>
      <c r="AM4" s="18" t="s">
        <v>9</v>
      </c>
      <c r="AN4" s="19" t="s">
        <v>12</v>
      </c>
      <c r="AO4" s="17" t="s">
        <v>13</v>
      </c>
      <c r="AP4" s="17" t="s">
        <v>14</v>
      </c>
      <c r="AQ4" s="17" t="s">
        <v>15</v>
      </c>
      <c r="AR4" s="20" t="s">
        <v>16</v>
      </c>
      <c r="AS4" s="20" t="s">
        <v>17</v>
      </c>
      <c r="AT4" s="17" t="s">
        <v>18</v>
      </c>
      <c r="AU4" s="17" t="s">
        <v>19</v>
      </c>
      <c r="AV4" s="21" t="s">
        <v>20</v>
      </c>
      <c r="AW4" s="21" t="s">
        <v>21</v>
      </c>
      <c r="AX4" s="20" t="s">
        <v>22</v>
      </c>
      <c r="AY4" s="33" t="s">
        <v>37</v>
      </c>
    </row>
    <row r="5" spans="1:51" ht="15.75" x14ac:dyDescent="0.25">
      <c r="A5" s="34" t="s">
        <v>23</v>
      </c>
      <c r="B5" s="23"/>
      <c r="C5" s="49" t="s">
        <v>38</v>
      </c>
      <c r="D5" s="25" t="s">
        <v>24</v>
      </c>
      <c r="E5" s="24">
        <v>7.5</v>
      </c>
      <c r="F5" s="3">
        <v>7.5</v>
      </c>
      <c r="G5" s="3">
        <v>7.5</v>
      </c>
      <c r="H5" s="3">
        <v>7.5</v>
      </c>
      <c r="I5" s="3">
        <v>7.5</v>
      </c>
      <c r="J5" s="3">
        <v>7.5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35">
        <f>(G5+J5+Q5+X5)-Y5</f>
        <v>35</v>
      </c>
      <c r="AB5" s="36">
        <v>7.5</v>
      </c>
      <c r="AC5" s="3">
        <v>7.5</v>
      </c>
      <c r="AD5" s="3">
        <v>7.5</v>
      </c>
      <c r="AE5" s="3">
        <v>7.5</v>
      </c>
      <c r="AF5" s="3">
        <v>7.5</v>
      </c>
      <c r="AG5" s="3">
        <v>7.5</v>
      </c>
      <c r="AH5" s="3">
        <v>-10</v>
      </c>
      <c r="AI5" s="3">
        <v>-10</v>
      </c>
      <c r="AJ5" s="3">
        <v>-10</v>
      </c>
      <c r="AK5" s="3">
        <v>-10</v>
      </c>
      <c r="AL5" s="3">
        <v>-10</v>
      </c>
      <c r="AM5" s="3">
        <v>-10</v>
      </c>
      <c r="AN5" s="3">
        <v>10</v>
      </c>
      <c r="AO5" s="3">
        <v>-10</v>
      </c>
      <c r="AP5" s="3">
        <v>-10</v>
      </c>
      <c r="AQ5" s="3">
        <v>-10</v>
      </c>
      <c r="AR5" s="3">
        <v>-10</v>
      </c>
      <c r="AS5" s="3">
        <v>-10</v>
      </c>
      <c r="AT5" s="3">
        <v>-10</v>
      </c>
      <c r="AU5" s="3">
        <v>10</v>
      </c>
      <c r="AV5" s="4"/>
      <c r="AW5" s="4"/>
      <c r="AX5" s="37">
        <f>(AD5+AG5+AN5+AU5)-AV5</f>
        <v>35</v>
      </c>
      <c r="AY5" s="38"/>
    </row>
    <row r="6" spans="1:51" ht="15.75" x14ac:dyDescent="0.25">
      <c r="A6" s="76">
        <f>AY6</f>
        <v>53.25</v>
      </c>
      <c r="B6" s="73">
        <v>1</v>
      </c>
      <c r="C6" s="77" t="s">
        <v>36</v>
      </c>
      <c r="D6" s="77" t="s">
        <v>78</v>
      </c>
      <c r="E6" s="8">
        <v>5.3</v>
      </c>
      <c r="F6" s="8">
        <v>5.0999999999999996</v>
      </c>
      <c r="G6" s="9">
        <f>AVERAGE($E6:$F6)</f>
        <v>5.1999999999999993</v>
      </c>
      <c r="H6" s="8">
        <v>6.4</v>
      </c>
      <c r="I6" s="8">
        <v>6.4</v>
      </c>
      <c r="J6" s="9">
        <f>AVERAGE($H6:$I6)</f>
        <v>6.4</v>
      </c>
      <c r="K6" s="8">
        <v>1.8</v>
      </c>
      <c r="L6" s="8">
        <v>1.4</v>
      </c>
      <c r="M6" s="8">
        <f>AVERAGE(K6,L6)</f>
        <v>1.6</v>
      </c>
      <c r="N6" s="8">
        <v>1</v>
      </c>
      <c r="O6" s="8">
        <v>1.5</v>
      </c>
      <c r="P6" s="8">
        <f>AVERAGE(N6,O6)</f>
        <v>1.25</v>
      </c>
      <c r="Q6" s="10">
        <f>10-M6-P6</f>
        <v>7.15</v>
      </c>
      <c r="R6" s="11">
        <v>0.3</v>
      </c>
      <c r="S6" s="11">
        <v>0.3</v>
      </c>
      <c r="T6" s="11">
        <f>AVERAGE(R6,S6)</f>
        <v>0.3</v>
      </c>
      <c r="U6" s="11">
        <v>1</v>
      </c>
      <c r="V6" s="11">
        <v>0.8</v>
      </c>
      <c r="W6" s="11">
        <f>AVERAGE(U6,V6)</f>
        <v>0.9</v>
      </c>
      <c r="X6" s="9">
        <f>10-T6-W6</f>
        <v>8.7999999999999989</v>
      </c>
      <c r="Y6" s="12">
        <v>0.05</v>
      </c>
      <c r="Z6" s="12" t="s">
        <v>182</v>
      </c>
      <c r="AA6" s="40">
        <f>(G6+J6+Q6+X6-Y6)</f>
        <v>27.499999999999996</v>
      </c>
      <c r="AB6" s="41">
        <v>3.3</v>
      </c>
      <c r="AC6" s="8">
        <v>3.9</v>
      </c>
      <c r="AD6" s="9">
        <f>AVERAGE(AB6:AC6)</f>
        <v>3.5999999999999996</v>
      </c>
      <c r="AE6" s="8">
        <v>7.5</v>
      </c>
      <c r="AF6" s="8">
        <v>7.5</v>
      </c>
      <c r="AG6" s="9">
        <f>AVERAGE(AE6:AF6)</f>
        <v>7.5</v>
      </c>
      <c r="AH6" s="8">
        <v>1.3</v>
      </c>
      <c r="AI6" s="8">
        <v>1.4</v>
      </c>
      <c r="AJ6" s="8">
        <f>AVERAGE(AH6,AI6)</f>
        <v>1.35</v>
      </c>
      <c r="AK6" s="8">
        <v>2.1</v>
      </c>
      <c r="AL6" s="8">
        <v>2.2999999999999998</v>
      </c>
      <c r="AM6" s="8">
        <f>AVERAGE(AK6,AL6)</f>
        <v>2.2000000000000002</v>
      </c>
      <c r="AN6" s="10">
        <f>10-AJ6-AM6</f>
        <v>6.45</v>
      </c>
      <c r="AO6" s="11">
        <v>0.3</v>
      </c>
      <c r="AP6" s="11">
        <v>0</v>
      </c>
      <c r="AQ6" s="11">
        <f>AVERAGE(AO6,AP6)</f>
        <v>0.15</v>
      </c>
      <c r="AR6" s="11">
        <v>1.4</v>
      </c>
      <c r="AS6" s="11">
        <v>1.2</v>
      </c>
      <c r="AT6" s="11">
        <f>AVERAGE(AR6,AS6)</f>
        <v>1.2999999999999998</v>
      </c>
      <c r="AU6" s="9">
        <f>10-AQ6-AT6</f>
        <v>8.5500000000000007</v>
      </c>
      <c r="AV6" s="12">
        <v>0.35</v>
      </c>
      <c r="AW6" s="12" t="s">
        <v>191</v>
      </c>
      <c r="AX6" s="42">
        <f>(AD6+AG6+AN6+AU6-AV6)</f>
        <v>25.75</v>
      </c>
      <c r="AY6" s="38">
        <f>AX6+AA6</f>
        <v>53.25</v>
      </c>
    </row>
    <row r="7" spans="1:51" ht="15.75" x14ac:dyDescent="0.25">
      <c r="A7" s="76">
        <f>AY7</f>
        <v>51.449999999999996</v>
      </c>
      <c r="B7" s="73">
        <v>2</v>
      </c>
      <c r="C7" s="77" t="s">
        <v>81</v>
      </c>
      <c r="D7" s="77" t="s">
        <v>28</v>
      </c>
      <c r="E7" s="8">
        <v>5.5</v>
      </c>
      <c r="F7" s="8">
        <v>5.9</v>
      </c>
      <c r="G7" s="9">
        <f>AVERAGE($E7:$F7)</f>
        <v>5.7</v>
      </c>
      <c r="H7" s="8">
        <v>4.7</v>
      </c>
      <c r="I7" s="8">
        <v>4.7</v>
      </c>
      <c r="J7" s="9">
        <f>AVERAGE($H7:$I7)</f>
        <v>4.7</v>
      </c>
      <c r="K7" s="8">
        <v>2.2999999999999998</v>
      </c>
      <c r="L7" s="8">
        <v>1.7</v>
      </c>
      <c r="M7" s="8">
        <f>AVERAGE(K7,L7)</f>
        <v>2</v>
      </c>
      <c r="N7" s="8">
        <v>1.4</v>
      </c>
      <c r="O7" s="8">
        <v>1.6</v>
      </c>
      <c r="P7" s="11">
        <f>AVERAGE(N7,O7)</f>
        <v>1.5</v>
      </c>
      <c r="Q7" s="10">
        <f>10-M7-P7</f>
        <v>6.5</v>
      </c>
      <c r="R7" s="11">
        <v>0.3</v>
      </c>
      <c r="S7" s="11">
        <v>0.6</v>
      </c>
      <c r="T7" s="11">
        <f>AVERAGE(R7,S7)</f>
        <v>0.44999999999999996</v>
      </c>
      <c r="U7" s="11">
        <v>0.9</v>
      </c>
      <c r="V7" s="11">
        <v>1.2</v>
      </c>
      <c r="W7" s="11">
        <f>AVERAGE(U7,V7)</f>
        <v>1.05</v>
      </c>
      <c r="X7" s="9">
        <f>10-T7-W7</f>
        <v>8.5</v>
      </c>
      <c r="Y7" s="12"/>
      <c r="Z7" s="12"/>
      <c r="AA7" s="40">
        <f>(G7+J7+Q7+X7-Y7)</f>
        <v>25.4</v>
      </c>
      <c r="AB7" s="41">
        <v>5.7</v>
      </c>
      <c r="AC7" s="8">
        <v>5.5</v>
      </c>
      <c r="AD7" s="9">
        <f>AVERAGE(AB7:AC7)</f>
        <v>5.6</v>
      </c>
      <c r="AE7" s="8">
        <v>5.2</v>
      </c>
      <c r="AF7" s="8">
        <v>5.8</v>
      </c>
      <c r="AG7" s="9">
        <f>AVERAGE(AE7:AF7)</f>
        <v>5.5</v>
      </c>
      <c r="AH7" s="8">
        <v>0.5</v>
      </c>
      <c r="AI7" s="8">
        <v>0.5</v>
      </c>
      <c r="AJ7" s="8">
        <f>AVERAGE(AH7,AI7)</f>
        <v>0.5</v>
      </c>
      <c r="AK7" s="8">
        <v>2.5</v>
      </c>
      <c r="AL7" s="8">
        <v>2.4</v>
      </c>
      <c r="AM7" s="11">
        <f>AVERAGE(AK7,AL7)</f>
        <v>2.4500000000000002</v>
      </c>
      <c r="AN7" s="10">
        <f>10-AJ7-AM7</f>
        <v>7.05</v>
      </c>
      <c r="AO7" s="11">
        <v>0.3</v>
      </c>
      <c r="AP7" s="11">
        <v>0.8</v>
      </c>
      <c r="AQ7" s="11">
        <f>AVERAGE(AO7,AP7)</f>
        <v>0.55000000000000004</v>
      </c>
      <c r="AR7" s="11">
        <v>1.4</v>
      </c>
      <c r="AS7" s="11">
        <v>1.7</v>
      </c>
      <c r="AT7" s="11">
        <f>AVERAGE(AR7,AS7)</f>
        <v>1.5499999999999998</v>
      </c>
      <c r="AU7" s="9">
        <f>10-AQ7-AT7</f>
        <v>7.8999999999999995</v>
      </c>
      <c r="AV7" s="12"/>
      <c r="AW7" s="12"/>
      <c r="AX7" s="42">
        <f>(AD7+AG7+AN7+AU7-AV7)</f>
        <v>26.049999999999997</v>
      </c>
      <c r="AY7" s="38">
        <f>AX7+AA7</f>
        <v>51.449999999999996</v>
      </c>
    </row>
    <row r="8" spans="1:51" ht="15.75" x14ac:dyDescent="0.25">
      <c r="A8" s="76">
        <f>AY8</f>
        <v>49.7</v>
      </c>
      <c r="B8" s="73">
        <v>3</v>
      </c>
      <c r="C8" s="77" t="s">
        <v>79</v>
      </c>
      <c r="D8" s="77" t="s">
        <v>80</v>
      </c>
      <c r="E8" s="8">
        <v>5.5</v>
      </c>
      <c r="F8" s="8">
        <v>6</v>
      </c>
      <c r="G8" s="9">
        <f>AVERAGE($E8:$F8)</f>
        <v>5.75</v>
      </c>
      <c r="H8" s="8">
        <v>6.9</v>
      </c>
      <c r="I8" s="8">
        <v>6.3</v>
      </c>
      <c r="J8" s="9">
        <f>AVERAGE($H8:$I8)</f>
        <v>6.6</v>
      </c>
      <c r="K8" s="8">
        <v>1.6</v>
      </c>
      <c r="L8" s="8">
        <v>2</v>
      </c>
      <c r="M8" s="8">
        <f>AVERAGE(K8,L8)</f>
        <v>1.8</v>
      </c>
      <c r="N8" s="8">
        <v>1.8</v>
      </c>
      <c r="O8" s="8">
        <v>1.7</v>
      </c>
      <c r="P8" s="11">
        <f>AVERAGE(N8,O8)</f>
        <v>1.75</v>
      </c>
      <c r="Q8" s="10">
        <f>10-M8-P8</f>
        <v>6.4499999999999993</v>
      </c>
      <c r="R8" s="11">
        <v>0.9</v>
      </c>
      <c r="S8" s="11">
        <v>0.6</v>
      </c>
      <c r="T8" s="11">
        <f>AVERAGE(R8,S8)</f>
        <v>0.75</v>
      </c>
      <c r="U8" s="11">
        <v>2.1</v>
      </c>
      <c r="V8" s="11">
        <v>1.7</v>
      </c>
      <c r="W8" s="11">
        <f>AVERAGE(U8,V8)</f>
        <v>1.9</v>
      </c>
      <c r="X8" s="9">
        <f>10-T8-W8</f>
        <v>7.35</v>
      </c>
      <c r="Y8" s="12"/>
      <c r="Z8" s="12"/>
      <c r="AA8" s="40">
        <f>(G8+J8+Q8+X8-Y8)</f>
        <v>26.15</v>
      </c>
      <c r="AB8" s="41">
        <v>4.8</v>
      </c>
      <c r="AC8" s="8">
        <v>5</v>
      </c>
      <c r="AD8" s="9">
        <f>AVERAGE(AB8:AC8)</f>
        <v>4.9000000000000004</v>
      </c>
      <c r="AE8" s="8">
        <v>4.4000000000000004</v>
      </c>
      <c r="AF8" s="8">
        <v>4.4000000000000004</v>
      </c>
      <c r="AG8" s="9">
        <f>AVERAGE(AE8:AF8)</f>
        <v>4.4000000000000004</v>
      </c>
      <c r="AH8" s="8">
        <v>0.8</v>
      </c>
      <c r="AI8" s="8">
        <v>0.9</v>
      </c>
      <c r="AJ8" s="8">
        <f>AVERAGE(AH8,AI8)</f>
        <v>0.85000000000000009</v>
      </c>
      <c r="AK8" s="8">
        <v>2.6</v>
      </c>
      <c r="AL8" s="8">
        <v>2.8</v>
      </c>
      <c r="AM8" s="11">
        <f>AVERAGE(AK8,AL8)</f>
        <v>2.7</v>
      </c>
      <c r="AN8" s="10">
        <f>10-AJ8-AM8</f>
        <v>6.45</v>
      </c>
      <c r="AO8" s="11">
        <v>0.6</v>
      </c>
      <c r="AP8" s="11">
        <v>0.3</v>
      </c>
      <c r="AQ8" s="11">
        <f>AVERAGE(AO8,AP8)</f>
        <v>0.44999999999999996</v>
      </c>
      <c r="AR8" s="11">
        <v>1.6</v>
      </c>
      <c r="AS8" s="11">
        <v>1.9</v>
      </c>
      <c r="AT8" s="11">
        <f>AVERAGE(AR8,AS8)</f>
        <v>1.75</v>
      </c>
      <c r="AU8" s="9">
        <f>10-AQ8-AT8</f>
        <v>7.8000000000000007</v>
      </c>
      <c r="AV8" s="12"/>
      <c r="AW8" s="12"/>
      <c r="AX8" s="42">
        <f>(AD8+AG8+AN8+AU8-AV8)</f>
        <v>23.55</v>
      </c>
      <c r="AY8" s="38">
        <f>AX8+AA8</f>
        <v>49.7</v>
      </c>
    </row>
  </sheetData>
  <sortState ref="A5:AY8">
    <sortCondition descending="1" ref="A5:A8"/>
  </sortState>
  <mergeCells count="4">
    <mergeCell ref="AB1:AX2"/>
    <mergeCell ref="C4:D4"/>
    <mergeCell ref="H2:O2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"/>
  <sheetViews>
    <sheetView workbookViewId="0">
      <selection activeCell="D18" sqref="D18"/>
    </sheetView>
  </sheetViews>
  <sheetFormatPr baseColWidth="10" defaultRowHeight="15" x14ac:dyDescent="0.25"/>
  <cols>
    <col min="3" max="3" width="38.140625" customWidth="1"/>
    <col min="4" max="4" width="15.85546875" customWidth="1"/>
    <col min="5" max="5" width="16.42578125" customWidth="1"/>
    <col min="7" max="7" width="16.42578125" customWidth="1"/>
    <col min="8" max="8" width="15.42578125" customWidth="1"/>
    <col min="9" max="9" width="15.85546875" customWidth="1"/>
    <col min="25" max="25" width="15.42578125" customWidth="1"/>
  </cols>
  <sheetData>
    <row r="2" spans="1:26" x14ac:dyDescent="0.25">
      <c r="D2" s="84" t="s">
        <v>82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9.5" thickBot="1" x14ac:dyDescent="0.35">
      <c r="A3" s="87" t="s">
        <v>184</v>
      </c>
      <c r="B3" s="89"/>
      <c r="C3" s="89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6.5" thickBot="1" x14ac:dyDescent="0.3">
      <c r="A4" s="14"/>
      <c r="B4" s="15"/>
      <c r="C4" s="27" t="s">
        <v>0</v>
      </c>
      <c r="D4" s="16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8" t="s">
        <v>7</v>
      </c>
      <c r="K4" s="18" t="s">
        <v>8</v>
      </c>
      <c r="L4" s="18" t="s">
        <v>9</v>
      </c>
      <c r="M4" s="19" t="s">
        <v>10</v>
      </c>
      <c r="N4" s="19" t="s">
        <v>11</v>
      </c>
      <c r="O4" s="18" t="s">
        <v>9</v>
      </c>
      <c r="P4" s="19" t="s">
        <v>12</v>
      </c>
      <c r="Q4" s="17" t="s">
        <v>13</v>
      </c>
      <c r="R4" s="17" t="s">
        <v>14</v>
      </c>
      <c r="S4" s="17" t="s">
        <v>15</v>
      </c>
      <c r="T4" s="20" t="s">
        <v>16</v>
      </c>
      <c r="U4" s="20" t="s">
        <v>17</v>
      </c>
      <c r="V4" s="17" t="s">
        <v>18</v>
      </c>
      <c r="W4" s="17" t="s">
        <v>19</v>
      </c>
      <c r="X4" s="21" t="s">
        <v>20</v>
      </c>
      <c r="Y4" s="21" t="s">
        <v>21</v>
      </c>
      <c r="Z4" s="17" t="s">
        <v>22</v>
      </c>
    </row>
    <row r="5" spans="1:26" ht="15.75" x14ac:dyDescent="0.25">
      <c r="A5" s="1" t="s">
        <v>23</v>
      </c>
      <c r="B5" s="2"/>
      <c r="C5" s="28" t="s">
        <v>24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-10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10</v>
      </c>
      <c r="Q5" s="3">
        <v>-10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10</v>
      </c>
      <c r="X5" s="4"/>
      <c r="Y5" s="4"/>
      <c r="Z5" s="5">
        <f>(F5+I5+P5+W5)-X5</f>
        <v>28</v>
      </c>
    </row>
    <row r="6" spans="1:26" ht="15.75" x14ac:dyDescent="0.25">
      <c r="A6" s="72">
        <f>Z6</f>
        <v>12</v>
      </c>
      <c r="B6" s="73">
        <v>1</v>
      </c>
      <c r="C6" s="78" t="s">
        <v>83</v>
      </c>
      <c r="D6" s="51">
        <v>2.6</v>
      </c>
      <c r="E6" s="8">
        <v>3.1</v>
      </c>
      <c r="F6" s="9">
        <f>AVERAGE($D6:$E6)</f>
        <v>2.85</v>
      </c>
      <c r="G6" s="8">
        <v>2.8</v>
      </c>
      <c r="H6" s="8">
        <v>2.4</v>
      </c>
      <c r="I6" s="9">
        <f>AVERAGE($G6:$H6)</f>
        <v>2.5999999999999996</v>
      </c>
      <c r="J6" s="8">
        <v>3.6</v>
      </c>
      <c r="K6" s="8">
        <v>3.1</v>
      </c>
      <c r="L6" s="8">
        <f>AVERAGE(J6,K6)</f>
        <v>3.35</v>
      </c>
      <c r="M6" s="8">
        <v>3.9</v>
      </c>
      <c r="N6" s="8">
        <v>4.5</v>
      </c>
      <c r="O6" s="8">
        <f>AVERAGE(M6,N6)</f>
        <v>4.2</v>
      </c>
      <c r="P6" s="10">
        <f>10-L6-O6</f>
        <v>2.4500000000000002</v>
      </c>
      <c r="Q6" s="11">
        <v>1.5</v>
      </c>
      <c r="R6" s="11">
        <v>1.5</v>
      </c>
      <c r="S6" s="11">
        <f>AVERAGE(Q6,R6)</f>
        <v>1.5</v>
      </c>
      <c r="T6" s="11">
        <v>4.5999999999999996</v>
      </c>
      <c r="U6" s="11">
        <v>4.2</v>
      </c>
      <c r="V6" s="11">
        <f>AVERAGE(T6,U6)</f>
        <v>4.4000000000000004</v>
      </c>
      <c r="W6" s="9">
        <f>10-S6-V6</f>
        <v>4.0999999999999996</v>
      </c>
      <c r="X6" s="12"/>
      <c r="Y6" s="12"/>
      <c r="Z6" s="13">
        <f>(F6+I6+P6+W6-X6)</f>
        <v>12</v>
      </c>
    </row>
    <row r="7" spans="1:26" ht="15.75" x14ac:dyDescent="0.25">
      <c r="A7" s="72">
        <f>Z7</f>
        <v>10.5</v>
      </c>
      <c r="B7" s="73">
        <v>2</v>
      </c>
      <c r="C7" s="78" t="s">
        <v>85</v>
      </c>
      <c r="D7" s="51">
        <v>2.5</v>
      </c>
      <c r="E7" s="8">
        <v>2.7</v>
      </c>
      <c r="F7" s="9">
        <f>AVERAGE($D7:$E7)</f>
        <v>2.6</v>
      </c>
      <c r="G7" s="8">
        <v>1.8</v>
      </c>
      <c r="H7" s="8">
        <v>2.2000000000000002</v>
      </c>
      <c r="I7" s="9">
        <f>AVERAGE($G7:$H7)</f>
        <v>2</v>
      </c>
      <c r="J7" s="8">
        <v>5.6</v>
      </c>
      <c r="K7" s="8">
        <v>5.6</v>
      </c>
      <c r="L7" s="8">
        <f>AVERAGE(J7,K7)</f>
        <v>5.6</v>
      </c>
      <c r="M7" s="8">
        <v>4.0999999999999996</v>
      </c>
      <c r="N7" s="8">
        <v>4.2</v>
      </c>
      <c r="O7" s="11">
        <f>AVERAGE(M7,N7)</f>
        <v>4.1500000000000004</v>
      </c>
      <c r="P7" s="10">
        <f>10-L7-O7</f>
        <v>0.25</v>
      </c>
      <c r="Q7" s="11">
        <v>1.1000000000000001</v>
      </c>
      <c r="R7" s="11">
        <v>0.6</v>
      </c>
      <c r="S7" s="11">
        <f>AVERAGE(Q7,R7)</f>
        <v>0.85000000000000009</v>
      </c>
      <c r="T7" s="11">
        <v>3.6</v>
      </c>
      <c r="U7" s="11">
        <v>3.4</v>
      </c>
      <c r="V7" s="11">
        <f>AVERAGE(T7,U7)</f>
        <v>3.5</v>
      </c>
      <c r="W7" s="9">
        <f>10-S7-V7</f>
        <v>5.65</v>
      </c>
      <c r="X7" s="12"/>
      <c r="Y7" s="12"/>
      <c r="Z7" s="13">
        <f>(F7+I7+P7+W7-X7)</f>
        <v>10.5</v>
      </c>
    </row>
    <row r="8" spans="1:26" ht="15.75" x14ac:dyDescent="0.25">
      <c r="A8" s="72">
        <f>Z8</f>
        <v>6.35</v>
      </c>
      <c r="B8" s="73">
        <v>3</v>
      </c>
      <c r="C8" s="79" t="s">
        <v>84</v>
      </c>
      <c r="D8" s="51">
        <v>1.4</v>
      </c>
      <c r="E8" s="26">
        <v>2</v>
      </c>
      <c r="F8" s="9">
        <f>AVERAGE($D8:$E8)</f>
        <v>1.7</v>
      </c>
      <c r="G8" s="8">
        <v>1</v>
      </c>
      <c r="H8" s="8">
        <v>0.9</v>
      </c>
      <c r="I8" s="9">
        <f>AVERAGE($G8:$H8)</f>
        <v>0.95</v>
      </c>
      <c r="J8" s="8">
        <v>5.2</v>
      </c>
      <c r="K8" s="8">
        <v>5.6</v>
      </c>
      <c r="L8" s="8">
        <f>AVERAGE(J8,K8)</f>
        <v>5.4</v>
      </c>
      <c r="M8" s="8">
        <v>4.5</v>
      </c>
      <c r="N8" s="8">
        <v>5.0999999999999996</v>
      </c>
      <c r="O8" s="11">
        <f>AVERAGE(M8,N8)</f>
        <v>4.8</v>
      </c>
      <c r="P8" s="10">
        <v>0</v>
      </c>
      <c r="Q8" s="11">
        <v>1.1000000000000001</v>
      </c>
      <c r="R8" s="11">
        <v>0.9</v>
      </c>
      <c r="S8" s="11">
        <f>AVERAGE(Q8,R8)</f>
        <v>1</v>
      </c>
      <c r="T8" s="11">
        <v>5.4</v>
      </c>
      <c r="U8" s="11">
        <v>5.2</v>
      </c>
      <c r="V8" s="11">
        <f>AVERAGE(T8,U8)</f>
        <v>5.3000000000000007</v>
      </c>
      <c r="W8" s="9">
        <f>10-S8-V8</f>
        <v>3.6999999999999993</v>
      </c>
      <c r="X8" s="12"/>
      <c r="Y8" s="12"/>
      <c r="Z8" s="13">
        <f>(F8+I8+P8+W8-X8)</f>
        <v>6.35</v>
      </c>
    </row>
  </sheetData>
  <sortState ref="A6:Z8">
    <sortCondition descending="1" ref="A6:A8"/>
  </sortState>
  <mergeCells count="2">
    <mergeCell ref="D2:Z3"/>
    <mergeCell ref="A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7"/>
  <sheetViews>
    <sheetView zoomScale="85" zoomScaleNormal="85" workbookViewId="0">
      <selection activeCell="C12" sqref="C12"/>
    </sheetView>
  </sheetViews>
  <sheetFormatPr baseColWidth="10" defaultRowHeight="15" x14ac:dyDescent="0.25"/>
  <cols>
    <col min="3" max="3" width="34.140625" customWidth="1"/>
  </cols>
  <sheetData>
    <row r="1" spans="1:50" ht="14.1" customHeight="1" x14ac:dyDescent="0.25">
      <c r="A1" s="90" t="s">
        <v>86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  <c r="AA1" s="90" t="s">
        <v>87</v>
      </c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2"/>
    </row>
    <row r="2" spans="1:50" ht="14.45" customHeight="1" x14ac:dyDescent="0.25">
      <c r="A2" s="98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99"/>
      <c r="AA2" s="93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5"/>
    </row>
    <row r="3" spans="1:50" ht="14.45" customHeight="1" thickBot="1" x14ac:dyDescent="0.3">
      <c r="A3" s="100" t="s">
        <v>185</v>
      </c>
      <c r="B3" s="101"/>
      <c r="C3" s="101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6"/>
      <c r="AA3" s="55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</row>
    <row r="4" spans="1:50" ht="16.5" thickBot="1" x14ac:dyDescent="0.3">
      <c r="A4" s="30"/>
      <c r="B4" s="15"/>
      <c r="C4" s="27" t="s">
        <v>0</v>
      </c>
      <c r="D4" s="16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8" t="s">
        <v>7</v>
      </c>
      <c r="K4" s="18" t="s">
        <v>8</v>
      </c>
      <c r="L4" s="18" t="s">
        <v>9</v>
      </c>
      <c r="M4" s="19" t="s">
        <v>10</v>
      </c>
      <c r="N4" s="19" t="s">
        <v>11</v>
      </c>
      <c r="O4" s="18" t="s">
        <v>9</v>
      </c>
      <c r="P4" s="19" t="s">
        <v>12</v>
      </c>
      <c r="Q4" s="17" t="s">
        <v>13</v>
      </c>
      <c r="R4" s="17" t="s">
        <v>14</v>
      </c>
      <c r="S4" s="17" t="s">
        <v>15</v>
      </c>
      <c r="T4" s="20" t="s">
        <v>16</v>
      </c>
      <c r="U4" s="20" t="s">
        <v>17</v>
      </c>
      <c r="V4" s="17" t="s">
        <v>18</v>
      </c>
      <c r="W4" s="17" t="s">
        <v>19</v>
      </c>
      <c r="X4" s="21" t="s">
        <v>20</v>
      </c>
      <c r="Y4" s="21" t="s">
        <v>21</v>
      </c>
      <c r="Z4" s="31" t="s">
        <v>22</v>
      </c>
      <c r="AA4" s="32" t="s">
        <v>1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8" t="s">
        <v>7</v>
      </c>
      <c r="AH4" s="18" t="s">
        <v>8</v>
      </c>
      <c r="AI4" s="18" t="s">
        <v>9</v>
      </c>
      <c r="AJ4" s="19" t="s">
        <v>10</v>
      </c>
      <c r="AK4" s="19" t="s">
        <v>11</v>
      </c>
      <c r="AL4" s="18" t="s">
        <v>9</v>
      </c>
      <c r="AM4" s="19" t="s">
        <v>12</v>
      </c>
      <c r="AN4" s="17" t="s">
        <v>13</v>
      </c>
      <c r="AO4" s="17" t="s">
        <v>14</v>
      </c>
      <c r="AP4" s="17" t="s">
        <v>15</v>
      </c>
      <c r="AQ4" s="20" t="s">
        <v>16</v>
      </c>
      <c r="AR4" s="20" t="s">
        <v>17</v>
      </c>
      <c r="AS4" s="17" t="s">
        <v>18</v>
      </c>
      <c r="AT4" s="17" t="s">
        <v>19</v>
      </c>
      <c r="AU4" s="21" t="s">
        <v>20</v>
      </c>
      <c r="AV4" s="21" t="s">
        <v>21</v>
      </c>
      <c r="AW4" s="20" t="s">
        <v>22</v>
      </c>
      <c r="AX4" s="33" t="s">
        <v>37</v>
      </c>
    </row>
    <row r="5" spans="1:50" ht="15.75" x14ac:dyDescent="0.25">
      <c r="A5" s="80" t="s">
        <v>23</v>
      </c>
      <c r="B5" s="81"/>
      <c r="C5" s="82" t="s">
        <v>24</v>
      </c>
      <c r="D5" s="52">
        <v>6</v>
      </c>
      <c r="E5" s="3">
        <v>6</v>
      </c>
      <c r="F5" s="3">
        <v>6</v>
      </c>
      <c r="G5" s="3">
        <v>6</v>
      </c>
      <c r="H5" s="3">
        <v>6</v>
      </c>
      <c r="I5" s="3">
        <v>6</v>
      </c>
      <c r="J5" s="3">
        <v>-10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10</v>
      </c>
      <c r="Q5" s="3">
        <v>-10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10</v>
      </c>
      <c r="X5" s="4"/>
      <c r="Y5" s="4"/>
      <c r="Z5" s="35">
        <f>(F5+I5+P5+W5)-X5</f>
        <v>32</v>
      </c>
      <c r="AA5" s="36">
        <v>6</v>
      </c>
      <c r="AB5" s="3">
        <v>6</v>
      </c>
      <c r="AC5" s="3">
        <v>6</v>
      </c>
      <c r="AD5" s="3">
        <v>6</v>
      </c>
      <c r="AE5" s="3">
        <v>6</v>
      </c>
      <c r="AF5" s="3">
        <v>6</v>
      </c>
      <c r="AG5" s="3">
        <v>-10</v>
      </c>
      <c r="AH5" s="3">
        <v>-10</v>
      </c>
      <c r="AI5" s="3">
        <v>-10</v>
      </c>
      <c r="AJ5" s="3">
        <v>-10</v>
      </c>
      <c r="AK5" s="3">
        <v>-10</v>
      </c>
      <c r="AL5" s="3">
        <v>-10</v>
      </c>
      <c r="AM5" s="3">
        <v>10</v>
      </c>
      <c r="AN5" s="3">
        <v>-10</v>
      </c>
      <c r="AO5" s="3">
        <v>-10</v>
      </c>
      <c r="AP5" s="3">
        <v>-10</v>
      </c>
      <c r="AQ5" s="3">
        <v>-10</v>
      </c>
      <c r="AR5" s="3">
        <v>-10</v>
      </c>
      <c r="AS5" s="3">
        <v>-10</v>
      </c>
      <c r="AT5" s="3">
        <v>10</v>
      </c>
      <c r="AU5" s="4"/>
      <c r="AV5" s="4"/>
      <c r="AW5" s="37">
        <f>(AC5+AF5+AM5+AT5)-AU5</f>
        <v>32</v>
      </c>
      <c r="AX5" s="38"/>
    </row>
    <row r="6" spans="1:50" ht="15.75" x14ac:dyDescent="0.25">
      <c r="A6" s="76">
        <f>AX6</f>
        <v>28.450000000000003</v>
      </c>
      <c r="B6" s="73">
        <v>1</v>
      </c>
      <c r="C6" s="79" t="s">
        <v>88</v>
      </c>
      <c r="D6" s="51">
        <v>3</v>
      </c>
      <c r="E6" s="26">
        <v>2.9</v>
      </c>
      <c r="F6" s="9">
        <f>AVERAGE($D6:$E6)</f>
        <v>2.95</v>
      </c>
      <c r="G6" s="8">
        <v>3.3</v>
      </c>
      <c r="H6" s="8">
        <v>3.3</v>
      </c>
      <c r="I6" s="9">
        <f>AVERAGE($G6:$H6)</f>
        <v>3.3</v>
      </c>
      <c r="J6" s="8">
        <v>4.7</v>
      </c>
      <c r="K6" s="8">
        <v>5</v>
      </c>
      <c r="L6" s="8">
        <f>AVERAGE(J6,K6)</f>
        <v>4.8499999999999996</v>
      </c>
      <c r="M6" s="8">
        <v>4.2</v>
      </c>
      <c r="N6" s="8">
        <v>4.2</v>
      </c>
      <c r="O6" s="8">
        <f>AVERAGE(M6,N6)</f>
        <v>4.2</v>
      </c>
      <c r="P6" s="10">
        <f>10-L6-O6</f>
        <v>0.95000000000000018</v>
      </c>
      <c r="Q6" s="11">
        <v>0.3</v>
      </c>
      <c r="R6" s="11">
        <v>0.9</v>
      </c>
      <c r="S6" s="11">
        <f>AVERAGE(Q6,R6)</f>
        <v>0.6</v>
      </c>
      <c r="T6" s="11">
        <v>1.8</v>
      </c>
      <c r="U6" s="11">
        <v>2.2000000000000002</v>
      </c>
      <c r="V6" s="11">
        <f>AVERAGE(T6,U6)</f>
        <v>2</v>
      </c>
      <c r="W6" s="9">
        <f>10-S6-V6</f>
        <v>7.4</v>
      </c>
      <c r="X6" s="12"/>
      <c r="Y6" s="12"/>
      <c r="Z6" s="40">
        <f>(F6+I6+P6+W6-X6)</f>
        <v>14.600000000000001</v>
      </c>
      <c r="AA6" s="41">
        <v>3.1</v>
      </c>
      <c r="AB6" s="8">
        <v>2.5</v>
      </c>
      <c r="AC6" s="9">
        <f>AVERAGE(AA6:AB6)</f>
        <v>2.8</v>
      </c>
      <c r="AD6" s="8">
        <v>2.9</v>
      </c>
      <c r="AE6" s="8">
        <v>3.4</v>
      </c>
      <c r="AF6" s="9">
        <f>AVERAGE(AD6:AE6)</f>
        <v>3.15</v>
      </c>
      <c r="AG6" s="8">
        <v>4.5999999999999996</v>
      </c>
      <c r="AH6" s="8">
        <v>5.0999999999999996</v>
      </c>
      <c r="AI6" s="8">
        <f>AVERAGE(AG6,AH6)</f>
        <v>4.8499999999999996</v>
      </c>
      <c r="AJ6" s="8">
        <v>3.2</v>
      </c>
      <c r="AK6" s="8">
        <v>3.7</v>
      </c>
      <c r="AL6" s="8">
        <f>AVERAGE(AJ6,AK6)</f>
        <v>3.45</v>
      </c>
      <c r="AM6" s="10">
        <f>10-AI6-AL6</f>
        <v>1.7000000000000002</v>
      </c>
      <c r="AN6" s="11">
        <v>1.1000000000000001</v>
      </c>
      <c r="AO6" s="11">
        <v>0.9</v>
      </c>
      <c r="AP6" s="11">
        <f>AVERAGE(AN6,AO6)</f>
        <v>1</v>
      </c>
      <c r="AQ6" s="11">
        <v>2.5</v>
      </c>
      <c r="AR6" s="11">
        <v>1.9</v>
      </c>
      <c r="AS6" s="11">
        <f>AVERAGE(AQ6,AR6)</f>
        <v>2.2000000000000002</v>
      </c>
      <c r="AT6" s="9">
        <f>10-AP6-AS6</f>
        <v>6.8</v>
      </c>
      <c r="AU6" s="12">
        <v>0.6</v>
      </c>
      <c r="AV6" s="12" t="s">
        <v>192</v>
      </c>
      <c r="AW6" s="42">
        <f>(AC6+AF6+AM6+AT6-AU6)</f>
        <v>13.85</v>
      </c>
      <c r="AX6" s="38">
        <f>AW6+Z6</f>
        <v>28.450000000000003</v>
      </c>
    </row>
    <row r="7" spans="1:50" ht="15.75" x14ac:dyDescent="0.25">
      <c r="A7" s="76">
        <f>AX7</f>
        <v>20.75</v>
      </c>
      <c r="B7" s="73">
        <v>2</v>
      </c>
      <c r="C7" s="79" t="s">
        <v>89</v>
      </c>
      <c r="D7" s="51">
        <v>1.7</v>
      </c>
      <c r="E7" s="26">
        <v>1.8</v>
      </c>
      <c r="F7" s="9">
        <f>AVERAGE($D7:$E7)</f>
        <v>1.75</v>
      </c>
      <c r="G7" s="8">
        <v>3</v>
      </c>
      <c r="H7" s="8">
        <v>3.5</v>
      </c>
      <c r="I7" s="9">
        <f>AVERAGE($G7:$H7)</f>
        <v>3.25</v>
      </c>
      <c r="J7" s="8">
        <v>4.8</v>
      </c>
      <c r="K7" s="8">
        <v>4.4000000000000004</v>
      </c>
      <c r="L7" s="8">
        <f>AVERAGE(J7,K7)</f>
        <v>4.5999999999999996</v>
      </c>
      <c r="M7" s="8">
        <v>3.6</v>
      </c>
      <c r="N7" s="8">
        <v>3.9</v>
      </c>
      <c r="O7" s="11">
        <f>AVERAGE(M7,N7)</f>
        <v>3.75</v>
      </c>
      <c r="P7" s="10">
        <f>10-L7-O7</f>
        <v>1.6500000000000004</v>
      </c>
      <c r="Q7" s="11">
        <v>1.5</v>
      </c>
      <c r="R7" s="11">
        <v>1.7</v>
      </c>
      <c r="S7" s="11">
        <f>AVERAGE(Q7,R7)</f>
        <v>1.6</v>
      </c>
      <c r="T7" s="11">
        <v>3</v>
      </c>
      <c r="U7" s="11">
        <v>2.5</v>
      </c>
      <c r="V7" s="11">
        <f>AVERAGE(T7,U7)</f>
        <v>2.75</v>
      </c>
      <c r="W7" s="9">
        <f>10-S7-V7</f>
        <v>5.65</v>
      </c>
      <c r="X7" s="12">
        <v>0.3</v>
      </c>
      <c r="Y7" s="12" t="s">
        <v>176</v>
      </c>
      <c r="Z7" s="40">
        <f>(F7+I7+P7+W7-X7)</f>
        <v>12</v>
      </c>
      <c r="AA7" s="41">
        <v>1.1000000000000001</v>
      </c>
      <c r="AB7" s="8">
        <v>1.6</v>
      </c>
      <c r="AC7" s="9">
        <f>AVERAGE(AA7:AB7)</f>
        <v>1.35</v>
      </c>
      <c r="AD7" s="8">
        <v>2.2000000000000002</v>
      </c>
      <c r="AE7" s="8">
        <v>1.7</v>
      </c>
      <c r="AF7" s="9">
        <f>AVERAGE(AD7:AE7)</f>
        <v>1.9500000000000002</v>
      </c>
      <c r="AG7" s="8">
        <v>6.2</v>
      </c>
      <c r="AH7" s="8">
        <v>5.6</v>
      </c>
      <c r="AI7" s="8">
        <f>AVERAGE(AG7,AH7)</f>
        <v>5.9</v>
      </c>
      <c r="AJ7" s="8">
        <v>4.9000000000000004</v>
      </c>
      <c r="AK7" s="8">
        <v>5.0999999999999996</v>
      </c>
      <c r="AL7" s="11">
        <f>AVERAGE(AJ7,AK7)</f>
        <v>5</v>
      </c>
      <c r="AM7" s="10">
        <v>0</v>
      </c>
      <c r="AN7" s="11">
        <v>1.4</v>
      </c>
      <c r="AO7" s="11">
        <v>0.9</v>
      </c>
      <c r="AP7" s="11">
        <f>AVERAGE(AN7,AO7)</f>
        <v>1.1499999999999999</v>
      </c>
      <c r="AQ7" s="11">
        <v>3.3</v>
      </c>
      <c r="AR7" s="11">
        <v>3.5</v>
      </c>
      <c r="AS7" s="11">
        <f>AVERAGE(AQ7,AR7)</f>
        <v>3.4</v>
      </c>
      <c r="AT7" s="9">
        <f>10-AP7-AS7</f>
        <v>5.4499999999999993</v>
      </c>
      <c r="AU7" s="12"/>
      <c r="AV7" s="12"/>
      <c r="AW7" s="37">
        <f>(AC7+AF7+AM7+AT7-AU7)</f>
        <v>8.75</v>
      </c>
      <c r="AX7" s="38">
        <f>AW7+Z7</f>
        <v>20.75</v>
      </c>
    </row>
  </sheetData>
  <sortState ref="A5:AX7">
    <sortCondition descending="1" ref="A5:A7"/>
  </sortState>
  <mergeCells count="3">
    <mergeCell ref="A1:Z2"/>
    <mergeCell ref="AA1:AW2"/>
    <mergeCell ref="A3:C3"/>
  </mergeCells>
  <pageMargins left="0.7" right="0.7" top="0.75" bottom="0.75" header="0.3" footer="0.3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"/>
  <sheetViews>
    <sheetView tabSelected="1" workbookViewId="0">
      <selection activeCell="C18" sqref="C18"/>
    </sheetView>
  </sheetViews>
  <sheetFormatPr baseColWidth="10" defaultRowHeight="15" x14ac:dyDescent="0.25"/>
  <cols>
    <col min="3" max="3" width="21.140625" customWidth="1"/>
    <col min="4" max="4" width="26.28515625" customWidth="1"/>
  </cols>
  <sheetData>
    <row r="1" spans="1:51" ht="14.1" customHeight="1" x14ac:dyDescent="0.25">
      <c r="A1" s="90" t="s">
        <v>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2"/>
      <c r="AB1" s="90" t="s">
        <v>100</v>
      </c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2"/>
    </row>
    <row r="2" spans="1:51" ht="14.45" customHeight="1" x14ac:dyDescent="0.25">
      <c r="A2" s="98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99"/>
      <c r="AB2" s="93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5"/>
    </row>
    <row r="3" spans="1:51" ht="18.75" customHeight="1" thickBot="1" x14ac:dyDescent="0.3">
      <c r="A3" s="98" t="s">
        <v>186</v>
      </c>
      <c r="B3" s="102"/>
      <c r="C3" s="102"/>
      <c r="D3" s="102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6"/>
      <c r="AB3" s="55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</row>
    <row r="4" spans="1:51" ht="15.75" x14ac:dyDescent="0.25">
      <c r="A4" s="30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31" t="s">
        <v>22</v>
      </c>
      <c r="AB4" s="32" t="s">
        <v>1</v>
      </c>
      <c r="AC4" s="17" t="s">
        <v>2</v>
      </c>
      <c r="AD4" s="17" t="s">
        <v>3</v>
      </c>
      <c r="AE4" s="17" t="s">
        <v>4</v>
      </c>
      <c r="AF4" s="17" t="s">
        <v>5</v>
      </c>
      <c r="AG4" s="17" t="s">
        <v>6</v>
      </c>
      <c r="AH4" s="18" t="s">
        <v>7</v>
      </c>
      <c r="AI4" s="18" t="s">
        <v>8</v>
      </c>
      <c r="AJ4" s="18" t="s">
        <v>9</v>
      </c>
      <c r="AK4" s="19" t="s">
        <v>10</v>
      </c>
      <c r="AL4" s="19" t="s">
        <v>11</v>
      </c>
      <c r="AM4" s="18" t="s">
        <v>9</v>
      </c>
      <c r="AN4" s="19" t="s">
        <v>12</v>
      </c>
      <c r="AO4" s="17" t="s">
        <v>13</v>
      </c>
      <c r="AP4" s="17" t="s">
        <v>14</v>
      </c>
      <c r="AQ4" s="17" t="s">
        <v>15</v>
      </c>
      <c r="AR4" s="20" t="s">
        <v>16</v>
      </c>
      <c r="AS4" s="20" t="s">
        <v>17</v>
      </c>
      <c r="AT4" s="17" t="s">
        <v>18</v>
      </c>
      <c r="AU4" s="17" t="s">
        <v>19</v>
      </c>
      <c r="AV4" s="21" t="s">
        <v>20</v>
      </c>
      <c r="AW4" s="21" t="s">
        <v>21</v>
      </c>
      <c r="AX4" s="20" t="s">
        <v>22</v>
      </c>
      <c r="AY4" s="33" t="s">
        <v>37</v>
      </c>
    </row>
    <row r="5" spans="1:51" ht="15.75" x14ac:dyDescent="0.25">
      <c r="A5" s="34" t="s">
        <v>23</v>
      </c>
      <c r="B5" s="2"/>
      <c r="C5" s="53" t="s">
        <v>24</v>
      </c>
      <c r="D5" s="28" t="s">
        <v>38</v>
      </c>
      <c r="E5" s="3">
        <v>6.5</v>
      </c>
      <c r="F5" s="3">
        <v>6.5</v>
      </c>
      <c r="G5" s="3">
        <v>6.5</v>
      </c>
      <c r="H5" s="3">
        <v>6.5</v>
      </c>
      <c r="I5" s="3">
        <v>6.5</v>
      </c>
      <c r="J5" s="3">
        <v>6.5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35">
        <f>(G5+J5+Q5+X5)-Y5</f>
        <v>33</v>
      </c>
      <c r="AB5" s="36">
        <v>6.5</v>
      </c>
      <c r="AC5" s="3">
        <v>6.5</v>
      </c>
      <c r="AD5" s="3">
        <v>6.5</v>
      </c>
      <c r="AE5" s="3">
        <v>6.5</v>
      </c>
      <c r="AF5" s="3">
        <v>6.5</v>
      </c>
      <c r="AG5" s="3">
        <v>6.5</v>
      </c>
      <c r="AH5" s="3">
        <v>-10</v>
      </c>
      <c r="AI5" s="3">
        <v>-10</v>
      </c>
      <c r="AJ5" s="3">
        <v>-10</v>
      </c>
      <c r="AK5" s="3">
        <v>-10</v>
      </c>
      <c r="AL5" s="3">
        <v>-10</v>
      </c>
      <c r="AM5" s="3">
        <v>-10</v>
      </c>
      <c r="AN5" s="3">
        <v>10</v>
      </c>
      <c r="AO5" s="3">
        <v>-10</v>
      </c>
      <c r="AP5" s="3">
        <v>-10</v>
      </c>
      <c r="AQ5" s="3">
        <v>-10</v>
      </c>
      <c r="AR5" s="3">
        <v>-10</v>
      </c>
      <c r="AS5" s="3">
        <v>-10</v>
      </c>
      <c r="AT5" s="3">
        <v>-10</v>
      </c>
      <c r="AU5" s="3">
        <v>10</v>
      </c>
      <c r="AV5" s="4"/>
      <c r="AW5" s="4"/>
      <c r="AX5" s="37">
        <f>(AD5+AG5+AN5+AU5)-AV5</f>
        <v>33</v>
      </c>
      <c r="AY5" s="38"/>
    </row>
    <row r="6" spans="1:51" ht="15.75" x14ac:dyDescent="0.25">
      <c r="A6" s="76">
        <f>AY6</f>
        <v>45.1</v>
      </c>
      <c r="B6" s="73">
        <v>1</v>
      </c>
      <c r="C6" s="74" t="s">
        <v>90</v>
      </c>
      <c r="D6" s="74" t="s">
        <v>44</v>
      </c>
      <c r="E6" s="8">
        <v>4.2</v>
      </c>
      <c r="F6" s="8">
        <v>4.2</v>
      </c>
      <c r="G6" s="9">
        <f>AVERAGE($E6:$F6)</f>
        <v>4.2</v>
      </c>
      <c r="H6" s="8">
        <v>5.3</v>
      </c>
      <c r="I6" s="8">
        <v>5.2</v>
      </c>
      <c r="J6" s="9">
        <f>AVERAGE($H6:$I6)</f>
        <v>5.25</v>
      </c>
      <c r="K6" s="8">
        <v>2.1</v>
      </c>
      <c r="L6" s="8">
        <v>2.2999999999999998</v>
      </c>
      <c r="M6" s="8">
        <f t="shared" ref="M6:M11" si="0">AVERAGE(K6,L6)</f>
        <v>2.2000000000000002</v>
      </c>
      <c r="N6" s="8">
        <v>1.5</v>
      </c>
      <c r="O6" s="8">
        <v>1.5</v>
      </c>
      <c r="P6" s="8">
        <f t="shared" ref="P6:P11" si="1">AVERAGE(N6,O6)</f>
        <v>1.5</v>
      </c>
      <c r="Q6" s="10">
        <f>10-M6-P6</f>
        <v>6.3</v>
      </c>
      <c r="R6" s="11">
        <v>0.6</v>
      </c>
      <c r="S6" s="11">
        <v>0.8</v>
      </c>
      <c r="T6" s="11">
        <f t="shared" ref="T6:T11" si="2">AVERAGE(R6,S6)</f>
        <v>0.7</v>
      </c>
      <c r="U6" s="11">
        <v>2.2999999999999998</v>
      </c>
      <c r="V6" s="11">
        <v>2.6</v>
      </c>
      <c r="W6" s="11">
        <f t="shared" ref="W6:W11" si="3">AVERAGE(U6,V6)</f>
        <v>2.4500000000000002</v>
      </c>
      <c r="X6" s="9">
        <f t="shared" ref="X6:X11" si="4">10-T6-W6</f>
        <v>6.8500000000000005</v>
      </c>
      <c r="Y6" s="12"/>
      <c r="Z6" s="12"/>
      <c r="AA6" s="40">
        <f>(G6+J6+Q6+X6-Y6)</f>
        <v>22.6</v>
      </c>
      <c r="AB6" s="41">
        <v>3.4</v>
      </c>
      <c r="AC6" s="8">
        <v>3.4</v>
      </c>
      <c r="AD6" s="9">
        <f>AVERAGE(AB6:AC6)</f>
        <v>3.4</v>
      </c>
      <c r="AE6" s="8">
        <v>5.3</v>
      </c>
      <c r="AF6" s="8">
        <v>5.5</v>
      </c>
      <c r="AG6" s="9">
        <f>AVERAGE(AE6:AF6)</f>
        <v>5.4</v>
      </c>
      <c r="AH6" s="8">
        <v>2.9</v>
      </c>
      <c r="AI6" s="8">
        <v>2.5</v>
      </c>
      <c r="AJ6" s="8">
        <f t="shared" ref="AJ6:AJ11" si="5">AVERAGE(AH6,AI6)</f>
        <v>2.7</v>
      </c>
      <c r="AK6" s="8">
        <v>2.2000000000000002</v>
      </c>
      <c r="AL6" s="8">
        <v>2</v>
      </c>
      <c r="AM6" s="8">
        <f t="shared" ref="AM6:AM11" si="6">AVERAGE(AK6,AL6)</f>
        <v>2.1</v>
      </c>
      <c r="AN6" s="10">
        <f>10-AJ6-AM6</f>
        <v>5.1999999999999993</v>
      </c>
      <c r="AO6" s="11">
        <v>0.3</v>
      </c>
      <c r="AP6" s="11">
        <v>0.3</v>
      </c>
      <c r="AQ6" s="11">
        <f t="shared" ref="AQ6:AQ11" si="7">AVERAGE(AO6,AP6)</f>
        <v>0.3</v>
      </c>
      <c r="AR6" s="11">
        <v>1.2</v>
      </c>
      <c r="AS6" s="11">
        <v>1.2</v>
      </c>
      <c r="AT6" s="11">
        <f t="shared" ref="AT6:AT11" si="8">AVERAGE(AR6,AS6)</f>
        <v>1.2</v>
      </c>
      <c r="AU6" s="9">
        <f t="shared" ref="AU6:AU11" si="9">10-AQ6-AT6</f>
        <v>8.5</v>
      </c>
      <c r="AV6" s="12"/>
      <c r="AW6" s="12"/>
      <c r="AX6" s="42">
        <f>(AD6+AG6+AN6+AU6-AV6)</f>
        <v>22.5</v>
      </c>
      <c r="AY6" s="38">
        <f>AX6+AA6</f>
        <v>45.1</v>
      </c>
    </row>
    <row r="7" spans="1:51" ht="15.75" x14ac:dyDescent="0.25">
      <c r="A7" s="76">
        <f t="shared" ref="A7:A11" si="10">AY7</f>
        <v>42.55</v>
      </c>
      <c r="B7" s="73">
        <v>2</v>
      </c>
      <c r="C7" s="74" t="s">
        <v>91</v>
      </c>
      <c r="D7" s="74" t="s">
        <v>43</v>
      </c>
      <c r="E7" s="8">
        <v>3</v>
      </c>
      <c r="F7" s="8">
        <v>3.2</v>
      </c>
      <c r="G7" s="9">
        <f t="shared" ref="G7:G11" si="11">AVERAGE($E7:$F7)</f>
        <v>3.1</v>
      </c>
      <c r="H7" s="8">
        <v>5</v>
      </c>
      <c r="I7" s="8">
        <v>4.8</v>
      </c>
      <c r="J7" s="9">
        <f t="shared" ref="J7:J11" si="12">AVERAGE($H7:$I7)</f>
        <v>4.9000000000000004</v>
      </c>
      <c r="K7" s="8">
        <v>2.2999999999999998</v>
      </c>
      <c r="L7" s="8">
        <v>2.8</v>
      </c>
      <c r="M7" s="8">
        <f t="shared" si="0"/>
        <v>2.5499999999999998</v>
      </c>
      <c r="N7" s="8">
        <v>2.5</v>
      </c>
      <c r="O7" s="8">
        <v>2.4</v>
      </c>
      <c r="P7" s="11">
        <f t="shared" si="1"/>
        <v>2.4500000000000002</v>
      </c>
      <c r="Q7" s="10">
        <f t="shared" ref="Q7:Q11" si="13">10-M7-P7</f>
        <v>5</v>
      </c>
      <c r="R7" s="11">
        <v>0.6</v>
      </c>
      <c r="S7" s="11">
        <v>0.8</v>
      </c>
      <c r="T7" s="11">
        <f t="shared" si="2"/>
        <v>0.7</v>
      </c>
      <c r="U7" s="11">
        <v>2.2000000000000002</v>
      </c>
      <c r="V7" s="11">
        <v>2.6</v>
      </c>
      <c r="W7" s="11">
        <f t="shared" si="3"/>
        <v>2.4000000000000004</v>
      </c>
      <c r="X7" s="9">
        <f t="shared" si="4"/>
        <v>6.9</v>
      </c>
      <c r="Y7" s="12"/>
      <c r="Z7" s="12"/>
      <c r="AA7" s="40">
        <f t="shared" ref="AA7:AA11" si="14">(G7+J7+Q7+X7-Y7)</f>
        <v>19.899999999999999</v>
      </c>
      <c r="AB7" s="41">
        <v>3.7</v>
      </c>
      <c r="AC7" s="8">
        <v>3.7</v>
      </c>
      <c r="AD7" s="9">
        <f>AVERAGE(AB7:AC7)</f>
        <v>3.7</v>
      </c>
      <c r="AE7" s="8">
        <v>3</v>
      </c>
      <c r="AF7" s="8">
        <v>3.5</v>
      </c>
      <c r="AG7" s="9">
        <f>AVERAGE(AE7:AF7)</f>
        <v>3.25</v>
      </c>
      <c r="AH7" s="8">
        <v>1.7</v>
      </c>
      <c r="AI7" s="8">
        <v>1.9</v>
      </c>
      <c r="AJ7" s="8">
        <f t="shared" si="5"/>
        <v>1.7999999999999998</v>
      </c>
      <c r="AK7" s="8">
        <v>1.9</v>
      </c>
      <c r="AL7" s="8">
        <v>1.4</v>
      </c>
      <c r="AM7" s="11">
        <f t="shared" si="6"/>
        <v>1.65</v>
      </c>
      <c r="AN7" s="10">
        <f t="shared" ref="AN7:AN11" si="15">10-AJ7-AM7</f>
        <v>6.5499999999999989</v>
      </c>
      <c r="AO7" s="11">
        <v>0.3</v>
      </c>
      <c r="AP7" s="11">
        <v>0.3</v>
      </c>
      <c r="AQ7" s="11">
        <f t="shared" si="7"/>
        <v>0.3</v>
      </c>
      <c r="AR7" s="11">
        <v>0.5</v>
      </c>
      <c r="AS7" s="11">
        <v>0.6</v>
      </c>
      <c r="AT7" s="11">
        <f t="shared" si="8"/>
        <v>0.55000000000000004</v>
      </c>
      <c r="AU7" s="9">
        <f t="shared" si="9"/>
        <v>9.1499999999999986</v>
      </c>
      <c r="AV7" s="12"/>
      <c r="AW7" s="12"/>
      <c r="AX7" s="42">
        <f t="shared" ref="AX7:AX11" si="16">(AD7+AG7+AN7+AU7-AV7)</f>
        <v>22.65</v>
      </c>
      <c r="AY7" s="38">
        <f t="shared" ref="AY7:AY11" si="17">AX7+AA7</f>
        <v>42.55</v>
      </c>
    </row>
    <row r="8" spans="1:51" ht="15.75" x14ac:dyDescent="0.25">
      <c r="A8" s="76">
        <f t="shared" si="10"/>
        <v>41.849999999999994</v>
      </c>
      <c r="B8" s="73">
        <v>3</v>
      </c>
      <c r="C8" s="74" t="s">
        <v>92</v>
      </c>
      <c r="D8" s="74" t="s">
        <v>93</v>
      </c>
      <c r="E8" s="8">
        <v>4.4000000000000004</v>
      </c>
      <c r="F8" s="8">
        <v>3.9</v>
      </c>
      <c r="G8" s="9">
        <f t="shared" si="11"/>
        <v>4.1500000000000004</v>
      </c>
      <c r="H8" s="8">
        <v>4.5</v>
      </c>
      <c r="I8" s="8">
        <v>4.5</v>
      </c>
      <c r="J8" s="9">
        <f t="shared" si="12"/>
        <v>4.5</v>
      </c>
      <c r="K8" s="8">
        <v>3</v>
      </c>
      <c r="L8" s="8">
        <v>3.3</v>
      </c>
      <c r="M8" s="8">
        <f t="shared" si="0"/>
        <v>3.15</v>
      </c>
      <c r="N8" s="8">
        <v>2.5</v>
      </c>
      <c r="O8" s="8">
        <v>2</v>
      </c>
      <c r="P8" s="11">
        <f t="shared" si="1"/>
        <v>2.25</v>
      </c>
      <c r="Q8" s="10">
        <f t="shared" si="13"/>
        <v>4.5999999999999996</v>
      </c>
      <c r="R8" s="11">
        <v>0.3</v>
      </c>
      <c r="S8" s="11">
        <v>0.5</v>
      </c>
      <c r="T8" s="11">
        <f t="shared" si="2"/>
        <v>0.4</v>
      </c>
      <c r="U8" s="11">
        <v>1.4</v>
      </c>
      <c r="V8" s="11">
        <v>2</v>
      </c>
      <c r="W8" s="11">
        <f t="shared" si="3"/>
        <v>1.7</v>
      </c>
      <c r="X8" s="9">
        <f t="shared" si="4"/>
        <v>7.8999999999999995</v>
      </c>
      <c r="Y8" s="12"/>
      <c r="Z8" s="12"/>
      <c r="AA8" s="40">
        <f t="shared" si="14"/>
        <v>21.15</v>
      </c>
      <c r="AB8" s="41">
        <v>2.5</v>
      </c>
      <c r="AC8" s="8">
        <v>2</v>
      </c>
      <c r="AD8" s="9">
        <f t="shared" ref="AD8:AD11" si="18">AVERAGE(AB8:AC8)</f>
        <v>2.25</v>
      </c>
      <c r="AE8" s="8">
        <v>3.7</v>
      </c>
      <c r="AF8" s="8">
        <v>4.3</v>
      </c>
      <c r="AG8" s="9">
        <f t="shared" ref="AG8:AG11" si="19">AVERAGE(AE8:AF8)</f>
        <v>4</v>
      </c>
      <c r="AH8" s="8">
        <v>2.4</v>
      </c>
      <c r="AI8" s="8">
        <v>1.8</v>
      </c>
      <c r="AJ8" s="8">
        <f t="shared" si="5"/>
        <v>2.1</v>
      </c>
      <c r="AK8" s="8">
        <v>2.4</v>
      </c>
      <c r="AL8" s="8">
        <v>2</v>
      </c>
      <c r="AM8" s="11">
        <f t="shared" si="6"/>
        <v>2.2000000000000002</v>
      </c>
      <c r="AN8" s="10">
        <f t="shared" si="15"/>
        <v>5.7</v>
      </c>
      <c r="AO8" s="11">
        <v>0.3</v>
      </c>
      <c r="AP8" s="11">
        <v>0.3</v>
      </c>
      <c r="AQ8" s="11">
        <f t="shared" si="7"/>
        <v>0.3</v>
      </c>
      <c r="AR8" s="11">
        <v>0.8</v>
      </c>
      <c r="AS8" s="11">
        <v>1.1000000000000001</v>
      </c>
      <c r="AT8" s="11">
        <f t="shared" si="8"/>
        <v>0.95000000000000007</v>
      </c>
      <c r="AU8" s="9">
        <f t="shared" si="9"/>
        <v>8.75</v>
      </c>
      <c r="AV8" s="12"/>
      <c r="AW8" s="12"/>
      <c r="AX8" s="42">
        <f t="shared" si="16"/>
        <v>20.7</v>
      </c>
      <c r="AY8" s="38">
        <f t="shared" si="17"/>
        <v>41.849999999999994</v>
      </c>
    </row>
    <row r="9" spans="1:51" ht="15.75" x14ac:dyDescent="0.25">
      <c r="A9" s="39">
        <f t="shared" si="10"/>
        <v>39.25</v>
      </c>
      <c r="B9" s="7">
        <v>4</v>
      </c>
      <c r="C9" s="22" t="s">
        <v>94</v>
      </c>
      <c r="D9" s="22" t="s">
        <v>95</v>
      </c>
      <c r="E9" s="8">
        <v>3</v>
      </c>
      <c r="F9" s="8">
        <v>3.1</v>
      </c>
      <c r="G9" s="9">
        <f t="shared" si="11"/>
        <v>3.05</v>
      </c>
      <c r="H9" s="8">
        <v>3.1</v>
      </c>
      <c r="I9" s="8">
        <v>3.2</v>
      </c>
      <c r="J9" s="9">
        <f t="shared" si="12"/>
        <v>3.1500000000000004</v>
      </c>
      <c r="K9" s="8">
        <v>2.5</v>
      </c>
      <c r="L9" s="8">
        <v>2.6</v>
      </c>
      <c r="M9" s="8">
        <f t="shared" si="0"/>
        <v>2.5499999999999998</v>
      </c>
      <c r="N9" s="8">
        <v>2.5</v>
      </c>
      <c r="O9" s="8">
        <v>2.8</v>
      </c>
      <c r="P9" s="11">
        <f t="shared" si="1"/>
        <v>2.65</v>
      </c>
      <c r="Q9" s="10">
        <f t="shared" si="13"/>
        <v>4.8000000000000007</v>
      </c>
      <c r="R9" s="11">
        <v>0.6</v>
      </c>
      <c r="S9" s="11">
        <v>0.5</v>
      </c>
      <c r="T9" s="11">
        <f t="shared" si="2"/>
        <v>0.55000000000000004</v>
      </c>
      <c r="U9" s="11">
        <v>1.6</v>
      </c>
      <c r="V9" s="11">
        <v>2</v>
      </c>
      <c r="W9" s="11">
        <f t="shared" si="3"/>
        <v>1.8</v>
      </c>
      <c r="X9" s="9">
        <f t="shared" si="4"/>
        <v>7.6499999999999995</v>
      </c>
      <c r="Y9" s="12"/>
      <c r="Z9" s="12"/>
      <c r="AA9" s="40">
        <f t="shared" si="14"/>
        <v>18.649999999999999</v>
      </c>
      <c r="AB9" s="41">
        <v>2.1</v>
      </c>
      <c r="AC9" s="8">
        <v>2.7</v>
      </c>
      <c r="AD9" s="9">
        <f t="shared" si="18"/>
        <v>2.4000000000000004</v>
      </c>
      <c r="AE9" s="8">
        <v>4.5999999999999996</v>
      </c>
      <c r="AF9" s="8">
        <v>4.9000000000000004</v>
      </c>
      <c r="AG9" s="9">
        <f t="shared" si="19"/>
        <v>4.75</v>
      </c>
      <c r="AH9" s="8">
        <v>2.4</v>
      </c>
      <c r="AI9" s="8">
        <v>3</v>
      </c>
      <c r="AJ9" s="8">
        <f t="shared" si="5"/>
        <v>2.7</v>
      </c>
      <c r="AK9" s="8">
        <v>1.7</v>
      </c>
      <c r="AL9" s="8">
        <v>1.6</v>
      </c>
      <c r="AM9" s="11">
        <f t="shared" si="6"/>
        <v>1.65</v>
      </c>
      <c r="AN9" s="10">
        <f t="shared" si="15"/>
        <v>5.65</v>
      </c>
      <c r="AO9" s="11">
        <v>0.6</v>
      </c>
      <c r="AP9" s="11">
        <v>0.3</v>
      </c>
      <c r="AQ9" s="11">
        <f t="shared" si="7"/>
        <v>0.44999999999999996</v>
      </c>
      <c r="AR9" s="11">
        <v>2</v>
      </c>
      <c r="AS9" s="11">
        <v>1.5</v>
      </c>
      <c r="AT9" s="11">
        <f t="shared" si="8"/>
        <v>1.75</v>
      </c>
      <c r="AU9" s="9">
        <f t="shared" si="9"/>
        <v>7.8000000000000007</v>
      </c>
      <c r="AV9" s="12"/>
      <c r="AW9" s="12"/>
      <c r="AX9" s="42">
        <f t="shared" si="16"/>
        <v>20.6</v>
      </c>
      <c r="AY9" s="38">
        <f t="shared" si="17"/>
        <v>39.25</v>
      </c>
    </row>
    <row r="10" spans="1:51" ht="15.75" x14ac:dyDescent="0.25">
      <c r="A10" s="39">
        <f t="shared" si="10"/>
        <v>33.200000000000003</v>
      </c>
      <c r="B10" s="7">
        <v>5</v>
      </c>
      <c r="C10" s="22" t="s">
        <v>42</v>
      </c>
      <c r="D10" s="22" t="s">
        <v>96</v>
      </c>
      <c r="E10" s="8">
        <v>3.8</v>
      </c>
      <c r="F10" s="8">
        <v>3.3</v>
      </c>
      <c r="G10" s="9">
        <f t="shared" si="11"/>
        <v>3.55</v>
      </c>
      <c r="H10" s="8">
        <v>1.6</v>
      </c>
      <c r="I10" s="8">
        <v>1.4</v>
      </c>
      <c r="J10" s="9">
        <f t="shared" si="12"/>
        <v>1.5</v>
      </c>
      <c r="K10" s="8">
        <v>2.6</v>
      </c>
      <c r="L10" s="8">
        <v>3</v>
      </c>
      <c r="M10" s="8">
        <f t="shared" si="0"/>
        <v>2.8</v>
      </c>
      <c r="N10" s="8">
        <v>3.7</v>
      </c>
      <c r="O10" s="8">
        <v>3.3</v>
      </c>
      <c r="P10" s="11">
        <f t="shared" si="1"/>
        <v>3.5</v>
      </c>
      <c r="Q10" s="10">
        <f t="shared" si="13"/>
        <v>3.7</v>
      </c>
      <c r="R10" s="11">
        <v>1</v>
      </c>
      <c r="S10" s="11">
        <v>0.6</v>
      </c>
      <c r="T10" s="11">
        <f t="shared" si="2"/>
        <v>0.8</v>
      </c>
      <c r="U10" s="11">
        <v>3.8</v>
      </c>
      <c r="V10" s="11">
        <v>3.2</v>
      </c>
      <c r="W10" s="11">
        <f t="shared" si="3"/>
        <v>3.5</v>
      </c>
      <c r="X10" s="9">
        <f t="shared" si="4"/>
        <v>5.6999999999999993</v>
      </c>
      <c r="Y10" s="12"/>
      <c r="Z10" s="12"/>
      <c r="AA10" s="40">
        <f t="shared" si="14"/>
        <v>14.45</v>
      </c>
      <c r="AB10" s="41">
        <v>3.8</v>
      </c>
      <c r="AC10" s="8">
        <v>3.2</v>
      </c>
      <c r="AD10" s="9">
        <f t="shared" si="18"/>
        <v>3.5</v>
      </c>
      <c r="AE10" s="8">
        <v>1.8</v>
      </c>
      <c r="AF10" s="8">
        <v>1.4</v>
      </c>
      <c r="AG10" s="9">
        <f t="shared" si="19"/>
        <v>1.6</v>
      </c>
      <c r="AH10" s="8">
        <v>1.2</v>
      </c>
      <c r="AI10" s="8">
        <v>1.7</v>
      </c>
      <c r="AJ10" s="8">
        <f t="shared" si="5"/>
        <v>1.45</v>
      </c>
      <c r="AK10" s="8">
        <v>2.5</v>
      </c>
      <c r="AL10" s="8">
        <v>2.6</v>
      </c>
      <c r="AM10" s="11">
        <f t="shared" si="6"/>
        <v>2.5499999999999998</v>
      </c>
      <c r="AN10" s="10">
        <f t="shared" si="15"/>
        <v>6.0000000000000009</v>
      </c>
      <c r="AO10" s="11">
        <v>0.3</v>
      </c>
      <c r="AP10" s="11">
        <v>0.6</v>
      </c>
      <c r="AQ10" s="11">
        <f t="shared" si="7"/>
        <v>0.44999999999999996</v>
      </c>
      <c r="AR10" s="11">
        <v>1.8</v>
      </c>
      <c r="AS10" s="11">
        <v>2</v>
      </c>
      <c r="AT10" s="11">
        <f t="shared" si="8"/>
        <v>1.9</v>
      </c>
      <c r="AU10" s="9">
        <f t="shared" si="9"/>
        <v>7.65</v>
      </c>
      <c r="AV10" s="12"/>
      <c r="AW10" s="12"/>
      <c r="AX10" s="42">
        <f t="shared" si="16"/>
        <v>18.75</v>
      </c>
      <c r="AY10" s="38">
        <f t="shared" si="17"/>
        <v>33.200000000000003</v>
      </c>
    </row>
    <row r="11" spans="1:51" ht="15.75" x14ac:dyDescent="0.25">
      <c r="A11" s="39">
        <f t="shared" si="10"/>
        <v>32.25</v>
      </c>
      <c r="B11" s="7">
        <v>6</v>
      </c>
      <c r="C11" s="22" t="s">
        <v>97</v>
      </c>
      <c r="D11" s="22" t="s">
        <v>98</v>
      </c>
      <c r="E11" s="8">
        <v>2.9</v>
      </c>
      <c r="F11" s="8">
        <v>3</v>
      </c>
      <c r="G11" s="9">
        <f t="shared" si="11"/>
        <v>2.95</v>
      </c>
      <c r="H11" s="8">
        <v>4</v>
      </c>
      <c r="I11" s="8">
        <v>3.8</v>
      </c>
      <c r="J11" s="9">
        <f t="shared" si="12"/>
        <v>3.9</v>
      </c>
      <c r="K11" s="8">
        <v>2.6</v>
      </c>
      <c r="L11" s="8">
        <v>2.1</v>
      </c>
      <c r="M11" s="8">
        <f t="shared" si="0"/>
        <v>2.35</v>
      </c>
      <c r="N11" s="8">
        <v>3.7</v>
      </c>
      <c r="O11" s="8">
        <v>3.3</v>
      </c>
      <c r="P11" s="11">
        <f t="shared" si="1"/>
        <v>3.5</v>
      </c>
      <c r="Q11" s="10">
        <f t="shared" si="13"/>
        <v>4.1500000000000004</v>
      </c>
      <c r="R11" s="11">
        <v>1.1000000000000001</v>
      </c>
      <c r="S11" s="11">
        <v>1</v>
      </c>
      <c r="T11" s="11">
        <f t="shared" si="2"/>
        <v>1.05</v>
      </c>
      <c r="U11" s="11">
        <v>3.4</v>
      </c>
      <c r="V11" s="11">
        <v>3.3</v>
      </c>
      <c r="W11" s="11">
        <f t="shared" si="3"/>
        <v>3.3499999999999996</v>
      </c>
      <c r="X11" s="9">
        <f t="shared" si="4"/>
        <v>5.6</v>
      </c>
      <c r="Y11" s="12"/>
      <c r="Z11" s="12"/>
      <c r="AA11" s="40">
        <f t="shared" si="14"/>
        <v>16.600000000000001</v>
      </c>
      <c r="AB11" s="41">
        <v>2.2999999999999998</v>
      </c>
      <c r="AC11" s="8">
        <v>2.5</v>
      </c>
      <c r="AD11" s="9">
        <f t="shared" si="18"/>
        <v>2.4</v>
      </c>
      <c r="AE11" s="8">
        <v>2.6</v>
      </c>
      <c r="AF11" s="8">
        <v>2.4</v>
      </c>
      <c r="AG11" s="9">
        <f t="shared" si="19"/>
        <v>2.5</v>
      </c>
      <c r="AH11" s="8">
        <v>2.2999999999999998</v>
      </c>
      <c r="AI11" s="8">
        <v>2.4</v>
      </c>
      <c r="AJ11" s="8">
        <f t="shared" si="5"/>
        <v>2.3499999999999996</v>
      </c>
      <c r="AK11" s="8">
        <v>3.1</v>
      </c>
      <c r="AL11" s="8">
        <v>2.8</v>
      </c>
      <c r="AM11" s="11">
        <f t="shared" si="6"/>
        <v>2.95</v>
      </c>
      <c r="AN11" s="10">
        <f t="shared" si="15"/>
        <v>4.7</v>
      </c>
      <c r="AO11" s="11">
        <v>0.3</v>
      </c>
      <c r="AP11" s="11">
        <v>0.9</v>
      </c>
      <c r="AQ11" s="11">
        <f t="shared" si="7"/>
        <v>0.6</v>
      </c>
      <c r="AR11" s="11">
        <v>3.1</v>
      </c>
      <c r="AS11" s="11">
        <v>3</v>
      </c>
      <c r="AT11" s="11">
        <f t="shared" si="8"/>
        <v>3.05</v>
      </c>
      <c r="AU11" s="9">
        <f t="shared" si="9"/>
        <v>6.3500000000000005</v>
      </c>
      <c r="AV11" s="12">
        <v>0.3</v>
      </c>
      <c r="AW11" s="12" t="s">
        <v>176</v>
      </c>
      <c r="AX11" s="42">
        <f t="shared" si="16"/>
        <v>15.650000000000002</v>
      </c>
      <c r="AY11" s="38">
        <f t="shared" si="17"/>
        <v>32.25</v>
      </c>
    </row>
  </sheetData>
  <mergeCells count="4">
    <mergeCell ref="A1:AA2"/>
    <mergeCell ref="AB1:AX2"/>
    <mergeCell ref="C4:D4"/>
    <mergeCell ref="A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"/>
  <sheetViews>
    <sheetView workbookViewId="0">
      <selection activeCell="A6" sqref="A6:D7"/>
    </sheetView>
  </sheetViews>
  <sheetFormatPr baseColWidth="10" defaultRowHeight="15" x14ac:dyDescent="0.25"/>
  <cols>
    <col min="3" max="3" width="17.85546875" customWidth="1"/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84" t="s">
        <v>101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21" x14ac:dyDescent="0.35">
      <c r="A3" s="103" t="s">
        <v>187</v>
      </c>
      <c r="B3" s="104"/>
      <c r="C3" s="104"/>
      <c r="D3" s="10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15.75" x14ac:dyDescent="0.25">
      <c r="A4" s="14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17" t="s">
        <v>22</v>
      </c>
    </row>
    <row r="5" spans="1:27" ht="15.75" x14ac:dyDescent="0.25">
      <c r="A5" s="1" t="s">
        <v>23</v>
      </c>
      <c r="B5" s="2"/>
      <c r="C5" s="53" t="s">
        <v>24</v>
      </c>
      <c r="D5" s="28" t="s">
        <v>24</v>
      </c>
      <c r="E5" s="3">
        <v>3.5</v>
      </c>
      <c r="F5" s="3">
        <v>3.5</v>
      </c>
      <c r="G5" s="3">
        <v>3.5</v>
      </c>
      <c r="H5" s="3">
        <v>4</v>
      </c>
      <c r="I5" s="3">
        <v>4</v>
      </c>
      <c r="J5" s="3">
        <v>4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5">
        <f>(G5+J5+Q5+X5)-Y5</f>
        <v>27.5</v>
      </c>
    </row>
    <row r="6" spans="1:27" ht="15.75" x14ac:dyDescent="0.25">
      <c r="A6" s="72">
        <f>AA6</f>
        <v>10.7</v>
      </c>
      <c r="B6" s="73">
        <v>1</v>
      </c>
      <c r="C6" s="75" t="s">
        <v>64</v>
      </c>
      <c r="D6" s="75" t="s">
        <v>64</v>
      </c>
      <c r="E6" s="8">
        <v>1.6</v>
      </c>
      <c r="F6" s="8">
        <v>1.6</v>
      </c>
      <c r="G6" s="9">
        <f>AVERAGE($E6:$F6)</f>
        <v>1.6</v>
      </c>
      <c r="H6" s="8">
        <v>1.1000000000000001</v>
      </c>
      <c r="I6" s="8">
        <v>0.9</v>
      </c>
      <c r="J6" s="9">
        <f>AVERAGE($H6:$I6)</f>
        <v>1</v>
      </c>
      <c r="K6" s="8">
        <v>3.9</v>
      </c>
      <c r="L6" s="8">
        <v>3.3</v>
      </c>
      <c r="M6" s="8">
        <f>AVERAGE(K6,L6)</f>
        <v>3.5999999999999996</v>
      </c>
      <c r="N6" s="8">
        <v>4</v>
      </c>
      <c r="O6" s="8">
        <v>4.4000000000000004</v>
      </c>
      <c r="P6" s="8">
        <f>AVERAGE(N6,O6)</f>
        <v>4.2</v>
      </c>
      <c r="Q6" s="10">
        <f>10-M6-P6</f>
        <v>2.2000000000000002</v>
      </c>
      <c r="R6" s="11">
        <v>1.7</v>
      </c>
      <c r="S6" s="11">
        <v>1.9</v>
      </c>
      <c r="T6" s="11">
        <f>AVERAGE(R6,S6)</f>
        <v>1.7999999999999998</v>
      </c>
      <c r="U6" s="11">
        <v>2</v>
      </c>
      <c r="V6" s="11">
        <v>2.6</v>
      </c>
      <c r="W6" s="11">
        <f>AVERAGE(U6,V6)</f>
        <v>2.2999999999999998</v>
      </c>
      <c r="X6" s="9">
        <f>10-T6-W6</f>
        <v>5.8999999999999995</v>
      </c>
      <c r="Y6" s="12"/>
      <c r="Z6" s="12"/>
      <c r="AA6" s="13">
        <f>(G6+J6+Q6+X6-Y6)</f>
        <v>10.7</v>
      </c>
    </row>
    <row r="7" spans="1:27" ht="15.75" x14ac:dyDescent="0.25">
      <c r="A7" s="72">
        <f>AA7</f>
        <v>4.8500000000000014</v>
      </c>
      <c r="B7" s="73">
        <v>2</v>
      </c>
      <c r="C7" s="75" t="s">
        <v>102</v>
      </c>
      <c r="D7" s="75" t="s">
        <v>103</v>
      </c>
      <c r="E7" s="8">
        <v>0.7</v>
      </c>
      <c r="F7" s="8">
        <v>0.9</v>
      </c>
      <c r="G7" s="9">
        <f>AVERAGE($E7:$F7)</f>
        <v>0.8</v>
      </c>
      <c r="H7" s="8">
        <v>1.1000000000000001</v>
      </c>
      <c r="I7" s="8">
        <v>0.5</v>
      </c>
      <c r="J7" s="9">
        <f>AVERAGE($H7:$I7)</f>
        <v>0.8</v>
      </c>
      <c r="K7" s="8">
        <v>5.2</v>
      </c>
      <c r="L7" s="8">
        <v>4.8</v>
      </c>
      <c r="M7" s="8">
        <f>AVERAGE(K7,L7)</f>
        <v>5</v>
      </c>
      <c r="N7" s="8">
        <v>3.9</v>
      </c>
      <c r="O7" s="8">
        <v>4.0999999999999996</v>
      </c>
      <c r="P7" s="11">
        <f>AVERAGE(N7,O7)</f>
        <v>4</v>
      </c>
      <c r="Q7" s="10">
        <f>10-M7-P7</f>
        <v>1</v>
      </c>
      <c r="R7" s="11">
        <v>2.2999999999999998</v>
      </c>
      <c r="S7" s="11">
        <v>2.4</v>
      </c>
      <c r="T7" s="11">
        <f>AVERAGE(R7,S7)</f>
        <v>2.3499999999999996</v>
      </c>
      <c r="U7" s="11">
        <v>5.0999999999999996</v>
      </c>
      <c r="V7" s="11">
        <v>4.5</v>
      </c>
      <c r="W7" s="11">
        <f>AVERAGE(U7,V7)</f>
        <v>4.8</v>
      </c>
      <c r="X7" s="9">
        <f>10-T7-W7</f>
        <v>2.8500000000000005</v>
      </c>
      <c r="Y7" s="12">
        <v>0.6</v>
      </c>
      <c r="Z7" s="12" t="s">
        <v>174</v>
      </c>
      <c r="AA7" s="13">
        <f>(G7+J7+Q7+X7-Y7)</f>
        <v>4.8500000000000014</v>
      </c>
    </row>
    <row r="8" spans="1:27" ht="15.75" x14ac:dyDescent="0.25">
      <c r="A8" s="6" t="e">
        <f>AA8</f>
        <v>#DIV/0!</v>
      </c>
      <c r="B8" s="7">
        <v>3</v>
      </c>
      <c r="C8" s="63" t="s">
        <v>104</v>
      </c>
      <c r="D8" s="64" t="s">
        <v>68</v>
      </c>
      <c r="E8" s="8"/>
      <c r="F8" s="8"/>
      <c r="G8" s="9" t="e">
        <f>AVERAGE($E8:$F8)</f>
        <v>#DIV/0!</v>
      </c>
      <c r="H8" s="8"/>
      <c r="I8" s="8"/>
      <c r="J8" s="9" t="e">
        <f>AVERAGE($H8:$I8)</f>
        <v>#DIV/0!</v>
      </c>
      <c r="K8" s="8"/>
      <c r="L8" s="8"/>
      <c r="M8" s="8" t="e">
        <f>AVERAGE(K8,L8)</f>
        <v>#DIV/0!</v>
      </c>
      <c r="N8" s="8"/>
      <c r="O8" s="8"/>
      <c r="P8" s="11" t="e">
        <f>AVERAGE(N8,O8)</f>
        <v>#DIV/0!</v>
      </c>
      <c r="Q8" s="10" t="e">
        <f>10-M8-P8</f>
        <v>#DIV/0!</v>
      </c>
      <c r="R8" s="11"/>
      <c r="S8" s="11"/>
      <c r="T8" s="11" t="e">
        <f>AVERAGE(R8,S8)</f>
        <v>#DIV/0!</v>
      </c>
      <c r="U8" s="11"/>
      <c r="V8" s="11"/>
      <c r="W8" s="11" t="e">
        <f>AVERAGE(U8,V8)</f>
        <v>#DIV/0!</v>
      </c>
      <c r="X8" s="9" t="e">
        <f>10-T8-W8</f>
        <v>#DIV/0!</v>
      </c>
      <c r="Y8" s="12"/>
      <c r="Z8" s="12"/>
      <c r="AA8" s="13" t="e">
        <f>(G8+J8+Q8+X8-Y8)</f>
        <v>#DIV/0!</v>
      </c>
    </row>
  </sheetData>
  <sortState ref="A5:AA7">
    <sortCondition descending="1" ref="A5:A7"/>
  </sortState>
  <mergeCells count="3">
    <mergeCell ref="E2:AA3"/>
    <mergeCell ref="C4:D4"/>
    <mergeCell ref="A3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"/>
  <sheetViews>
    <sheetView workbookViewId="0">
      <selection activeCell="A6" sqref="A6:D8"/>
    </sheetView>
  </sheetViews>
  <sheetFormatPr baseColWidth="10" defaultRowHeight="15" x14ac:dyDescent="0.25"/>
  <cols>
    <col min="3" max="3" width="19.85546875" customWidth="1"/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105" t="s">
        <v>111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18.75" x14ac:dyDescent="0.3">
      <c r="A3" s="87" t="s">
        <v>188</v>
      </c>
      <c r="B3" s="87"/>
      <c r="C3" s="87"/>
      <c r="D3" s="87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15.75" x14ac:dyDescent="0.25">
      <c r="A4" s="14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17" t="s">
        <v>22</v>
      </c>
    </row>
    <row r="5" spans="1:27" ht="15.75" x14ac:dyDescent="0.25">
      <c r="A5" s="1" t="s">
        <v>23</v>
      </c>
      <c r="B5" s="2"/>
      <c r="C5" s="53" t="s">
        <v>24</v>
      </c>
      <c r="D5" s="28" t="s">
        <v>24</v>
      </c>
      <c r="E5" s="3">
        <v>6</v>
      </c>
      <c r="F5" s="3">
        <v>6</v>
      </c>
      <c r="G5" s="3">
        <v>6</v>
      </c>
      <c r="H5" s="3">
        <v>6</v>
      </c>
      <c r="I5" s="3">
        <v>6</v>
      </c>
      <c r="J5" s="3">
        <v>6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5">
        <f>(G5+J5+Q5+X5)-Y5</f>
        <v>32</v>
      </c>
    </row>
    <row r="6" spans="1:27" ht="15.75" x14ac:dyDescent="0.25">
      <c r="A6" s="72">
        <f>AA6</f>
        <v>14.2</v>
      </c>
      <c r="B6" s="73">
        <v>1</v>
      </c>
      <c r="C6" s="77" t="s">
        <v>109</v>
      </c>
      <c r="D6" s="77" t="s">
        <v>110</v>
      </c>
      <c r="E6" s="8">
        <v>2.5</v>
      </c>
      <c r="F6" s="8">
        <v>2.2000000000000002</v>
      </c>
      <c r="G6" s="9">
        <f>AVERAGE($E6:$F6)</f>
        <v>2.35</v>
      </c>
      <c r="H6" s="8">
        <v>2.7</v>
      </c>
      <c r="I6" s="8">
        <v>2.2000000000000002</v>
      </c>
      <c r="J6" s="9">
        <f>AVERAGE($H6:$I6)</f>
        <v>2.4500000000000002</v>
      </c>
      <c r="K6" s="8">
        <v>4</v>
      </c>
      <c r="L6" s="8">
        <v>3.6</v>
      </c>
      <c r="M6" s="8">
        <f>AVERAGE(K6,L6)</f>
        <v>3.8</v>
      </c>
      <c r="N6" s="8">
        <v>3.2</v>
      </c>
      <c r="O6" s="8">
        <v>2.8</v>
      </c>
      <c r="P6" s="11">
        <f>AVERAGE(N6,O6)</f>
        <v>3</v>
      </c>
      <c r="Q6" s="10">
        <f>10-M6-P6</f>
        <v>3.2</v>
      </c>
      <c r="R6" s="11">
        <v>0.9</v>
      </c>
      <c r="S6" s="11">
        <v>0.9</v>
      </c>
      <c r="T6" s="11">
        <f>AVERAGE(R6,S6)</f>
        <v>0.9</v>
      </c>
      <c r="U6" s="11">
        <v>2.8</v>
      </c>
      <c r="V6" s="11">
        <v>3</v>
      </c>
      <c r="W6" s="11">
        <f>AVERAGE(U6,V6)</f>
        <v>2.9</v>
      </c>
      <c r="X6" s="9">
        <f>10-T6-W6</f>
        <v>6.1999999999999993</v>
      </c>
      <c r="Y6" s="12"/>
      <c r="Z6" s="12"/>
      <c r="AA6" s="13">
        <f>(G6+J6+Q6+X6-Y6)</f>
        <v>14.2</v>
      </c>
    </row>
    <row r="7" spans="1:27" ht="15.75" x14ac:dyDescent="0.25">
      <c r="A7" s="72">
        <f>AA7</f>
        <v>12.55</v>
      </c>
      <c r="B7" s="73">
        <v>2</v>
      </c>
      <c r="C7" s="77" t="s">
        <v>107</v>
      </c>
      <c r="D7" s="77" t="s">
        <v>108</v>
      </c>
      <c r="E7" s="8">
        <v>1.5</v>
      </c>
      <c r="F7" s="8">
        <v>1.4</v>
      </c>
      <c r="G7" s="9">
        <f>AVERAGE($E7:$F7)</f>
        <v>1.45</v>
      </c>
      <c r="H7" s="8">
        <v>2.4</v>
      </c>
      <c r="I7" s="8">
        <v>2</v>
      </c>
      <c r="J7" s="9">
        <f>AVERAGE($H7:$I7)</f>
        <v>2.2000000000000002</v>
      </c>
      <c r="K7" s="8">
        <v>4.5</v>
      </c>
      <c r="L7" s="8">
        <v>4.9000000000000004</v>
      </c>
      <c r="M7" s="8">
        <f>AVERAGE(K7,L7)</f>
        <v>4.7</v>
      </c>
      <c r="N7" s="8">
        <v>2.2999999999999998</v>
      </c>
      <c r="O7" s="8">
        <v>2.6</v>
      </c>
      <c r="P7" s="11">
        <f>AVERAGE(N7,O7)</f>
        <v>2.4500000000000002</v>
      </c>
      <c r="Q7" s="10">
        <f>10-M7-P7</f>
        <v>2.8499999999999996</v>
      </c>
      <c r="R7" s="11">
        <v>1.3</v>
      </c>
      <c r="S7" s="11">
        <v>1.1000000000000001</v>
      </c>
      <c r="T7" s="11">
        <f>AVERAGE(R7,S7)</f>
        <v>1.2000000000000002</v>
      </c>
      <c r="U7" s="11">
        <v>3</v>
      </c>
      <c r="V7" s="11">
        <v>2.5</v>
      </c>
      <c r="W7" s="11">
        <f>AVERAGE(U7,V7)</f>
        <v>2.75</v>
      </c>
      <c r="X7" s="9">
        <f>10-T7-W7</f>
        <v>6.0500000000000007</v>
      </c>
      <c r="Y7" s="12"/>
      <c r="Z7" s="12"/>
      <c r="AA7" s="13">
        <f>(G7+J7+Q7+X7-Y7)</f>
        <v>12.55</v>
      </c>
    </row>
    <row r="8" spans="1:27" ht="15.75" x14ac:dyDescent="0.25">
      <c r="A8" s="72">
        <f>AA8</f>
        <v>12.35</v>
      </c>
      <c r="B8" s="73">
        <v>3</v>
      </c>
      <c r="C8" s="77" t="s">
        <v>105</v>
      </c>
      <c r="D8" s="77" t="s">
        <v>106</v>
      </c>
      <c r="E8" s="8">
        <v>1.1000000000000001</v>
      </c>
      <c r="F8" s="8">
        <v>1.2</v>
      </c>
      <c r="G8" s="9">
        <f>AVERAGE($E8:$F8)</f>
        <v>1.1499999999999999</v>
      </c>
      <c r="H8" s="8">
        <v>1.8</v>
      </c>
      <c r="I8" s="8">
        <v>2.4</v>
      </c>
      <c r="J8" s="9">
        <f>AVERAGE($H8:$I8)</f>
        <v>2.1</v>
      </c>
      <c r="K8" s="8">
        <v>4</v>
      </c>
      <c r="L8" s="8">
        <v>3.6</v>
      </c>
      <c r="M8" s="8">
        <f>AVERAGE(K8,L8)</f>
        <v>3.8</v>
      </c>
      <c r="N8" s="8">
        <v>2.7</v>
      </c>
      <c r="O8" s="8">
        <v>3</v>
      </c>
      <c r="P8" s="8">
        <f>AVERAGE(N8,O8)</f>
        <v>2.85</v>
      </c>
      <c r="Q8" s="10">
        <f>10-M8-P8</f>
        <v>3.35</v>
      </c>
      <c r="R8" s="11">
        <v>1.5</v>
      </c>
      <c r="S8" s="11">
        <v>1.2</v>
      </c>
      <c r="T8" s="11">
        <f>AVERAGE(R8,S8)</f>
        <v>1.35</v>
      </c>
      <c r="U8" s="11">
        <v>2.2999999999999998</v>
      </c>
      <c r="V8" s="11">
        <v>2.9</v>
      </c>
      <c r="W8" s="11">
        <f>AVERAGE(U8,V8)</f>
        <v>2.5999999999999996</v>
      </c>
      <c r="X8" s="9">
        <f>10-T8-W8</f>
        <v>6.0500000000000007</v>
      </c>
      <c r="Y8" s="12">
        <v>0.3</v>
      </c>
      <c r="Z8" s="12" t="s">
        <v>176</v>
      </c>
      <c r="AA8" s="13">
        <f>(G8+J8+Q8+X8-Y8)</f>
        <v>12.35</v>
      </c>
    </row>
  </sheetData>
  <sortState ref="A5:AA8">
    <sortCondition descending="1" ref="A5:A8"/>
  </sortState>
  <mergeCells count="3">
    <mergeCell ref="E2:AA3"/>
    <mergeCell ref="C4:D4"/>
    <mergeCell ref="A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4"/>
  <sheetViews>
    <sheetView workbookViewId="0">
      <selection activeCell="F20" sqref="F20"/>
    </sheetView>
  </sheetViews>
  <sheetFormatPr baseColWidth="10" defaultRowHeight="15" x14ac:dyDescent="0.25"/>
  <cols>
    <col min="3" max="3" width="17" customWidth="1"/>
    <col min="4" max="4" width="19.140625" customWidth="1"/>
    <col min="5" max="5" width="15.85546875" customWidth="1"/>
    <col min="6" max="6" width="16.42578125" customWidth="1"/>
    <col min="8" max="8" width="16.42578125" customWidth="1"/>
    <col min="9" max="9" width="15.42578125" customWidth="1"/>
    <col min="10" max="10" width="15.85546875" customWidth="1"/>
    <col min="26" max="26" width="15.42578125" customWidth="1"/>
  </cols>
  <sheetData>
    <row r="2" spans="1:27" x14ac:dyDescent="0.25">
      <c r="E2" s="105" t="s">
        <v>112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18.75" x14ac:dyDescent="0.3">
      <c r="A3" s="87" t="s">
        <v>189</v>
      </c>
      <c r="B3" s="89"/>
      <c r="C3" s="89"/>
      <c r="D3" s="89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15.75" x14ac:dyDescent="0.25">
      <c r="A4" s="14"/>
      <c r="B4" s="15"/>
      <c r="C4" s="86" t="s">
        <v>0</v>
      </c>
      <c r="D4" s="86"/>
      <c r="E4" s="16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9" t="s">
        <v>10</v>
      </c>
      <c r="O4" s="19" t="s">
        <v>11</v>
      </c>
      <c r="P4" s="18" t="s">
        <v>9</v>
      </c>
      <c r="Q4" s="19" t="s">
        <v>12</v>
      </c>
      <c r="R4" s="17" t="s">
        <v>13</v>
      </c>
      <c r="S4" s="17" t="s">
        <v>14</v>
      </c>
      <c r="T4" s="17" t="s">
        <v>15</v>
      </c>
      <c r="U4" s="20" t="s">
        <v>16</v>
      </c>
      <c r="V4" s="20" t="s">
        <v>17</v>
      </c>
      <c r="W4" s="17" t="s">
        <v>18</v>
      </c>
      <c r="X4" s="17" t="s">
        <v>19</v>
      </c>
      <c r="Y4" s="21" t="s">
        <v>20</v>
      </c>
      <c r="Z4" s="21" t="s">
        <v>21</v>
      </c>
      <c r="AA4" s="17" t="s">
        <v>22</v>
      </c>
    </row>
    <row r="5" spans="1:27" ht="15.75" x14ac:dyDescent="0.25">
      <c r="A5" s="1" t="s">
        <v>23</v>
      </c>
      <c r="B5" s="2"/>
      <c r="C5" s="53" t="s">
        <v>24</v>
      </c>
      <c r="D5" s="28" t="s">
        <v>38</v>
      </c>
      <c r="E5" s="3">
        <v>3.5</v>
      </c>
      <c r="F5" s="3">
        <v>3.5</v>
      </c>
      <c r="G5" s="3">
        <v>3.5</v>
      </c>
      <c r="H5" s="3">
        <v>3.5</v>
      </c>
      <c r="I5" s="3">
        <v>3.5</v>
      </c>
      <c r="J5" s="3">
        <v>3.5</v>
      </c>
      <c r="K5" s="3">
        <v>-10</v>
      </c>
      <c r="L5" s="3">
        <v>-10</v>
      </c>
      <c r="M5" s="3">
        <v>-10</v>
      </c>
      <c r="N5" s="3">
        <v>-10</v>
      </c>
      <c r="O5" s="3">
        <v>-10</v>
      </c>
      <c r="P5" s="3">
        <v>-10</v>
      </c>
      <c r="Q5" s="3">
        <v>10</v>
      </c>
      <c r="R5" s="3">
        <v>-10</v>
      </c>
      <c r="S5" s="3">
        <v>-10</v>
      </c>
      <c r="T5" s="3">
        <v>-10</v>
      </c>
      <c r="U5" s="3">
        <v>-10</v>
      </c>
      <c r="V5" s="3">
        <v>-10</v>
      </c>
      <c r="W5" s="3">
        <v>-10</v>
      </c>
      <c r="X5" s="3">
        <v>10</v>
      </c>
      <c r="Y5" s="4"/>
      <c r="Z5" s="4"/>
      <c r="AA5" s="5">
        <f>(G5+J5+Q5+X5)-Y5</f>
        <v>27</v>
      </c>
    </row>
    <row r="6" spans="1:27" ht="15.75" x14ac:dyDescent="0.25">
      <c r="A6" s="72">
        <f t="shared" ref="A6:A14" si="0">AA6</f>
        <v>16.100000000000001</v>
      </c>
      <c r="B6" s="73">
        <v>1</v>
      </c>
      <c r="C6" s="74" t="s">
        <v>117</v>
      </c>
      <c r="D6" s="74" t="s">
        <v>118</v>
      </c>
      <c r="E6" s="8">
        <v>3.5</v>
      </c>
      <c r="F6" s="8">
        <v>3.2</v>
      </c>
      <c r="G6" s="9">
        <f t="shared" ref="G6:G14" si="1">AVERAGE($E6:$F6)</f>
        <v>3.35</v>
      </c>
      <c r="H6" s="8">
        <v>1.8</v>
      </c>
      <c r="I6" s="8">
        <v>1.8</v>
      </c>
      <c r="J6" s="9">
        <f t="shared" ref="J6:J14" si="2">AVERAGE($H6:$I6)</f>
        <v>1.8</v>
      </c>
      <c r="K6" s="8">
        <v>2.9</v>
      </c>
      <c r="L6" s="8">
        <v>3.2</v>
      </c>
      <c r="M6" s="8">
        <f t="shared" ref="M6:M14" si="3">AVERAGE(K6,L6)</f>
        <v>3.05</v>
      </c>
      <c r="N6" s="8">
        <v>3.2</v>
      </c>
      <c r="O6" s="8">
        <v>3.3</v>
      </c>
      <c r="P6" s="11">
        <f t="shared" ref="P6:P14" si="4">AVERAGE(N6,O6)</f>
        <v>3.25</v>
      </c>
      <c r="Q6" s="10">
        <f t="shared" ref="Q6:Q14" si="5">10-M6-P6</f>
        <v>3.7</v>
      </c>
      <c r="R6" s="11">
        <v>0.3</v>
      </c>
      <c r="S6" s="11">
        <v>0.6</v>
      </c>
      <c r="T6" s="11">
        <f t="shared" ref="T6:T14" si="6">AVERAGE(R6,S6)</f>
        <v>0.44999999999999996</v>
      </c>
      <c r="U6" s="11">
        <v>2.1</v>
      </c>
      <c r="V6" s="11">
        <v>2.5</v>
      </c>
      <c r="W6" s="11">
        <f t="shared" ref="W6:W14" si="7">AVERAGE(U6,V6)</f>
        <v>2.2999999999999998</v>
      </c>
      <c r="X6" s="9">
        <f t="shared" ref="X6:X14" si="8">10-T6-W6</f>
        <v>7.2500000000000009</v>
      </c>
      <c r="Y6" s="12"/>
      <c r="Z6" s="12"/>
      <c r="AA6" s="13">
        <f t="shared" ref="AA6:AA14" si="9">(G6+J6+Q6+X6-Y6)</f>
        <v>16.100000000000001</v>
      </c>
    </row>
    <row r="7" spans="1:27" ht="15.75" x14ac:dyDescent="0.25">
      <c r="A7" s="72">
        <f t="shared" si="0"/>
        <v>13.5</v>
      </c>
      <c r="B7" s="73">
        <v>2</v>
      </c>
      <c r="C7" s="74" t="s">
        <v>121</v>
      </c>
      <c r="D7" s="74" t="s">
        <v>122</v>
      </c>
      <c r="E7" s="8">
        <v>2.2999999999999998</v>
      </c>
      <c r="F7" s="8">
        <v>2.5</v>
      </c>
      <c r="G7" s="9">
        <f t="shared" si="1"/>
        <v>2.4</v>
      </c>
      <c r="H7" s="8">
        <v>2.5</v>
      </c>
      <c r="I7" s="8">
        <v>2.5</v>
      </c>
      <c r="J7" s="9">
        <f t="shared" si="2"/>
        <v>2.5</v>
      </c>
      <c r="K7" s="8">
        <v>3.4</v>
      </c>
      <c r="L7" s="8">
        <v>3.8</v>
      </c>
      <c r="M7" s="8">
        <f t="shared" si="3"/>
        <v>3.5999999999999996</v>
      </c>
      <c r="N7" s="8">
        <v>3.8</v>
      </c>
      <c r="O7" s="8">
        <v>4</v>
      </c>
      <c r="P7" s="11">
        <f t="shared" si="4"/>
        <v>3.9</v>
      </c>
      <c r="Q7" s="10">
        <f t="shared" si="5"/>
        <v>2.5000000000000004</v>
      </c>
      <c r="R7" s="11">
        <v>0.3</v>
      </c>
      <c r="S7" s="11">
        <v>0.8</v>
      </c>
      <c r="T7" s="11">
        <f t="shared" si="6"/>
        <v>0.55000000000000004</v>
      </c>
      <c r="U7" s="11">
        <v>2.8</v>
      </c>
      <c r="V7" s="11">
        <v>3.3</v>
      </c>
      <c r="W7" s="11">
        <f t="shared" si="7"/>
        <v>3.05</v>
      </c>
      <c r="X7" s="9">
        <f t="shared" si="8"/>
        <v>6.3999999999999995</v>
      </c>
      <c r="Y7" s="12">
        <v>0.3</v>
      </c>
      <c r="Z7" s="12" t="s">
        <v>176</v>
      </c>
      <c r="AA7" s="13">
        <f t="shared" si="9"/>
        <v>13.5</v>
      </c>
    </row>
    <row r="8" spans="1:27" ht="15.75" x14ac:dyDescent="0.25">
      <c r="A8" s="72">
        <f t="shared" si="0"/>
        <v>10.95</v>
      </c>
      <c r="B8" s="73">
        <v>3</v>
      </c>
      <c r="C8" s="74" t="s">
        <v>58</v>
      </c>
      <c r="D8" s="74" t="s">
        <v>125</v>
      </c>
      <c r="E8" s="8">
        <v>1.3</v>
      </c>
      <c r="F8" s="8">
        <v>1.4</v>
      </c>
      <c r="G8" s="9">
        <f t="shared" si="1"/>
        <v>1.35</v>
      </c>
      <c r="H8" s="8">
        <v>2.2999999999999998</v>
      </c>
      <c r="I8" s="8">
        <v>2.2000000000000002</v>
      </c>
      <c r="J8" s="9">
        <f t="shared" si="2"/>
        <v>2.25</v>
      </c>
      <c r="K8" s="8">
        <v>4.4000000000000004</v>
      </c>
      <c r="L8" s="8">
        <v>4.8</v>
      </c>
      <c r="M8" s="8">
        <f t="shared" si="3"/>
        <v>4.5999999999999996</v>
      </c>
      <c r="N8" s="8">
        <v>3.6</v>
      </c>
      <c r="O8" s="8">
        <v>3.7</v>
      </c>
      <c r="P8" s="11">
        <f t="shared" si="4"/>
        <v>3.6500000000000004</v>
      </c>
      <c r="Q8" s="10">
        <f t="shared" si="5"/>
        <v>1.75</v>
      </c>
      <c r="R8" s="11">
        <v>0.9</v>
      </c>
      <c r="S8" s="11">
        <v>0.8</v>
      </c>
      <c r="T8" s="11">
        <f t="shared" si="6"/>
        <v>0.85000000000000009</v>
      </c>
      <c r="U8" s="11">
        <v>3.4</v>
      </c>
      <c r="V8" s="11">
        <v>3.7</v>
      </c>
      <c r="W8" s="11">
        <f t="shared" si="7"/>
        <v>3.55</v>
      </c>
      <c r="X8" s="9">
        <f t="shared" si="8"/>
        <v>5.6000000000000005</v>
      </c>
      <c r="Y8" s="12"/>
      <c r="Z8" s="12"/>
      <c r="AA8" s="13">
        <f t="shared" si="9"/>
        <v>10.95</v>
      </c>
    </row>
    <row r="9" spans="1:27" ht="15.75" x14ac:dyDescent="0.25">
      <c r="A9" s="6">
        <f t="shared" si="0"/>
        <v>10.5</v>
      </c>
      <c r="B9" s="7">
        <v>4</v>
      </c>
      <c r="C9" s="22" t="s">
        <v>113</v>
      </c>
      <c r="D9" s="22" t="s">
        <v>114</v>
      </c>
      <c r="E9" s="8">
        <v>0.5</v>
      </c>
      <c r="F9" s="8">
        <v>0.9</v>
      </c>
      <c r="G9" s="9">
        <f t="shared" si="1"/>
        <v>0.7</v>
      </c>
      <c r="H9" s="8">
        <v>1.6</v>
      </c>
      <c r="I9" s="8">
        <v>1.7</v>
      </c>
      <c r="J9" s="9">
        <f t="shared" si="2"/>
        <v>1.65</v>
      </c>
      <c r="K9" s="8">
        <v>3.2</v>
      </c>
      <c r="L9" s="8">
        <v>3.7</v>
      </c>
      <c r="M9" s="8">
        <f t="shared" si="3"/>
        <v>3.45</v>
      </c>
      <c r="N9" s="8">
        <v>3.9</v>
      </c>
      <c r="O9" s="8">
        <v>4.3</v>
      </c>
      <c r="P9" s="8">
        <f t="shared" si="4"/>
        <v>4.0999999999999996</v>
      </c>
      <c r="Q9" s="10">
        <f t="shared" si="5"/>
        <v>2.4500000000000002</v>
      </c>
      <c r="R9" s="11">
        <v>1.1000000000000001</v>
      </c>
      <c r="S9" s="11">
        <v>0.5</v>
      </c>
      <c r="T9" s="11">
        <f t="shared" si="6"/>
        <v>0.8</v>
      </c>
      <c r="U9" s="11">
        <v>3.8</v>
      </c>
      <c r="V9" s="11">
        <v>3.2</v>
      </c>
      <c r="W9" s="11">
        <f t="shared" si="7"/>
        <v>3.5</v>
      </c>
      <c r="X9" s="9">
        <f t="shared" si="8"/>
        <v>5.6999999999999993</v>
      </c>
      <c r="Y9" s="12"/>
      <c r="Z9" s="12"/>
      <c r="AA9" s="13">
        <f t="shared" si="9"/>
        <v>10.5</v>
      </c>
    </row>
    <row r="10" spans="1:27" ht="15.75" x14ac:dyDescent="0.25">
      <c r="A10" s="6">
        <f t="shared" si="0"/>
        <v>10.25</v>
      </c>
      <c r="B10" s="7">
        <v>5</v>
      </c>
      <c r="C10" s="22" t="s">
        <v>50</v>
      </c>
      <c r="D10" s="22" t="s">
        <v>128</v>
      </c>
      <c r="E10" s="8">
        <v>0.3</v>
      </c>
      <c r="F10" s="8">
        <v>0.3</v>
      </c>
      <c r="G10" s="9">
        <f t="shared" si="1"/>
        <v>0.3</v>
      </c>
      <c r="H10" s="8">
        <v>0.8</v>
      </c>
      <c r="I10" s="8">
        <v>0.5</v>
      </c>
      <c r="J10" s="9">
        <f t="shared" si="2"/>
        <v>0.65</v>
      </c>
      <c r="K10" s="8">
        <v>4.3</v>
      </c>
      <c r="L10" s="8">
        <v>4.9000000000000004</v>
      </c>
      <c r="M10" s="8">
        <f t="shared" si="3"/>
        <v>4.5999999999999996</v>
      </c>
      <c r="N10" s="8">
        <v>2.8</v>
      </c>
      <c r="O10" s="8">
        <v>3.2</v>
      </c>
      <c r="P10" s="11">
        <f t="shared" si="4"/>
        <v>3</v>
      </c>
      <c r="Q10" s="10">
        <f t="shared" si="5"/>
        <v>2.4000000000000004</v>
      </c>
      <c r="R10" s="11">
        <v>0.6</v>
      </c>
      <c r="S10" s="11">
        <v>0.8</v>
      </c>
      <c r="T10" s="11">
        <f t="shared" si="6"/>
        <v>0.7</v>
      </c>
      <c r="U10" s="11">
        <v>2.1</v>
      </c>
      <c r="V10" s="11">
        <v>2.7</v>
      </c>
      <c r="W10" s="11">
        <f t="shared" si="7"/>
        <v>2.4000000000000004</v>
      </c>
      <c r="X10" s="9">
        <f t="shared" si="8"/>
        <v>6.9</v>
      </c>
      <c r="Y10" s="12"/>
      <c r="Z10" s="12"/>
      <c r="AA10" s="13">
        <f t="shared" si="9"/>
        <v>10.25</v>
      </c>
    </row>
    <row r="11" spans="1:27" ht="15.75" x14ac:dyDescent="0.25">
      <c r="A11" s="6">
        <f t="shared" si="0"/>
        <v>9.0500000000000007</v>
      </c>
      <c r="B11" s="7">
        <v>6</v>
      </c>
      <c r="C11" s="22" t="s">
        <v>119</v>
      </c>
      <c r="D11" s="22" t="s">
        <v>120</v>
      </c>
      <c r="E11" s="8">
        <v>1.2</v>
      </c>
      <c r="F11" s="8">
        <v>1.4</v>
      </c>
      <c r="G11" s="9">
        <f t="shared" si="1"/>
        <v>1.2999999999999998</v>
      </c>
      <c r="H11" s="8">
        <v>0.8</v>
      </c>
      <c r="I11" s="8">
        <v>0.8</v>
      </c>
      <c r="J11" s="9">
        <f t="shared" si="2"/>
        <v>0.8</v>
      </c>
      <c r="K11" s="8">
        <v>3.6</v>
      </c>
      <c r="L11" s="8">
        <v>3.6</v>
      </c>
      <c r="M11" s="8">
        <f t="shared" si="3"/>
        <v>3.6</v>
      </c>
      <c r="N11" s="8">
        <v>3.5</v>
      </c>
      <c r="O11" s="8">
        <v>3.7</v>
      </c>
      <c r="P11" s="11">
        <f t="shared" si="4"/>
        <v>3.6</v>
      </c>
      <c r="Q11" s="10">
        <f t="shared" si="5"/>
        <v>2.8000000000000003</v>
      </c>
      <c r="R11" s="11">
        <v>1.3</v>
      </c>
      <c r="S11" s="11">
        <v>1.1000000000000001</v>
      </c>
      <c r="T11" s="11">
        <f t="shared" si="6"/>
        <v>1.2000000000000002</v>
      </c>
      <c r="U11" s="11">
        <v>4.5999999999999996</v>
      </c>
      <c r="V11" s="11">
        <v>4.0999999999999996</v>
      </c>
      <c r="W11" s="11">
        <f t="shared" si="7"/>
        <v>4.3499999999999996</v>
      </c>
      <c r="X11" s="9">
        <f t="shared" si="8"/>
        <v>4.4500000000000011</v>
      </c>
      <c r="Y11" s="12">
        <v>0.3</v>
      </c>
      <c r="Z11" s="12" t="s">
        <v>193</v>
      </c>
      <c r="AA11" s="13">
        <f t="shared" si="9"/>
        <v>9.0500000000000007</v>
      </c>
    </row>
    <row r="12" spans="1:27" ht="15.75" x14ac:dyDescent="0.25">
      <c r="A12" s="6">
        <f t="shared" si="0"/>
        <v>8.1999999999999993</v>
      </c>
      <c r="B12" s="7">
        <v>7</v>
      </c>
      <c r="C12" s="22" t="s">
        <v>126</v>
      </c>
      <c r="D12" s="22" t="s">
        <v>127</v>
      </c>
      <c r="E12" s="8">
        <v>1.6</v>
      </c>
      <c r="F12" s="8">
        <v>1.7</v>
      </c>
      <c r="G12" s="9">
        <f t="shared" si="1"/>
        <v>1.65</v>
      </c>
      <c r="H12" s="8">
        <v>0.7</v>
      </c>
      <c r="I12" s="8">
        <v>0.5</v>
      </c>
      <c r="J12" s="9">
        <f t="shared" si="2"/>
        <v>0.6</v>
      </c>
      <c r="K12" s="8">
        <v>4.2</v>
      </c>
      <c r="L12" s="8">
        <v>4.2</v>
      </c>
      <c r="M12" s="8">
        <f t="shared" si="3"/>
        <v>4.2</v>
      </c>
      <c r="N12" s="8">
        <v>3.7</v>
      </c>
      <c r="O12" s="8">
        <v>4.2</v>
      </c>
      <c r="P12" s="11">
        <f t="shared" si="4"/>
        <v>3.95</v>
      </c>
      <c r="Q12" s="10">
        <f t="shared" si="5"/>
        <v>1.8499999999999996</v>
      </c>
      <c r="R12" s="11">
        <v>1.1000000000000001</v>
      </c>
      <c r="S12" s="11">
        <v>1.1000000000000001</v>
      </c>
      <c r="T12" s="11">
        <f t="shared" si="6"/>
        <v>1.1000000000000001</v>
      </c>
      <c r="U12" s="11">
        <v>5.0999999999999996</v>
      </c>
      <c r="V12" s="11">
        <v>4.5</v>
      </c>
      <c r="W12" s="11">
        <f t="shared" si="7"/>
        <v>4.8</v>
      </c>
      <c r="X12" s="9">
        <f t="shared" si="8"/>
        <v>4.1000000000000005</v>
      </c>
      <c r="Y12" s="12"/>
      <c r="Z12" s="12"/>
      <c r="AA12" s="13">
        <f t="shared" si="9"/>
        <v>8.1999999999999993</v>
      </c>
    </row>
    <row r="13" spans="1:27" ht="15.75" x14ac:dyDescent="0.25">
      <c r="A13" s="6">
        <f t="shared" si="0"/>
        <v>7.15</v>
      </c>
      <c r="B13" s="7">
        <v>8</v>
      </c>
      <c r="C13" s="22" t="s">
        <v>115</v>
      </c>
      <c r="D13" s="22" t="s">
        <v>116</v>
      </c>
      <c r="E13" s="8">
        <v>1.4</v>
      </c>
      <c r="F13" s="8">
        <v>1.8</v>
      </c>
      <c r="G13" s="9">
        <f t="shared" si="1"/>
        <v>1.6</v>
      </c>
      <c r="H13" s="8">
        <v>1.3</v>
      </c>
      <c r="I13" s="8">
        <v>1</v>
      </c>
      <c r="J13" s="9">
        <f t="shared" si="2"/>
        <v>1.1499999999999999</v>
      </c>
      <c r="K13" s="8">
        <v>4.3</v>
      </c>
      <c r="L13" s="8">
        <v>4.9000000000000004</v>
      </c>
      <c r="M13" s="8">
        <f t="shared" si="3"/>
        <v>4.5999999999999996</v>
      </c>
      <c r="N13" s="8">
        <v>3.8</v>
      </c>
      <c r="O13" s="8">
        <v>4</v>
      </c>
      <c r="P13" s="11">
        <f t="shared" si="4"/>
        <v>3.9</v>
      </c>
      <c r="Q13" s="10">
        <f t="shared" si="5"/>
        <v>1.5000000000000004</v>
      </c>
      <c r="R13" s="11">
        <v>1.3</v>
      </c>
      <c r="S13" s="11">
        <v>1.1000000000000001</v>
      </c>
      <c r="T13" s="11">
        <f t="shared" si="6"/>
        <v>1.2000000000000002</v>
      </c>
      <c r="U13" s="11">
        <v>5.7</v>
      </c>
      <c r="V13" s="11">
        <v>6.1</v>
      </c>
      <c r="W13" s="11">
        <f t="shared" si="7"/>
        <v>5.9</v>
      </c>
      <c r="X13" s="9">
        <f t="shared" si="8"/>
        <v>2.9000000000000004</v>
      </c>
      <c r="Y13" s="12"/>
      <c r="Z13" s="12"/>
      <c r="AA13" s="13">
        <f t="shared" si="9"/>
        <v>7.15</v>
      </c>
    </row>
    <row r="14" spans="1:27" ht="15.75" x14ac:dyDescent="0.25">
      <c r="A14" s="6">
        <f t="shared" si="0"/>
        <v>3.3000000000000007</v>
      </c>
      <c r="B14" s="7">
        <v>9</v>
      </c>
      <c r="C14" s="22" t="s">
        <v>123</v>
      </c>
      <c r="D14" s="22" t="s">
        <v>124</v>
      </c>
      <c r="E14" s="8">
        <v>0.7</v>
      </c>
      <c r="F14" s="8">
        <v>0.7</v>
      </c>
      <c r="G14" s="9">
        <f t="shared" si="1"/>
        <v>0.7</v>
      </c>
      <c r="H14" s="8">
        <v>0.4</v>
      </c>
      <c r="I14" s="8">
        <v>0</v>
      </c>
      <c r="J14" s="9">
        <f t="shared" si="2"/>
        <v>0.2</v>
      </c>
      <c r="K14" s="8">
        <v>5</v>
      </c>
      <c r="L14" s="8">
        <v>5.5</v>
      </c>
      <c r="M14" s="8">
        <f t="shared" si="3"/>
        <v>5.25</v>
      </c>
      <c r="N14" s="8">
        <v>4.5</v>
      </c>
      <c r="O14" s="8">
        <v>4.7</v>
      </c>
      <c r="P14" s="11">
        <f t="shared" si="4"/>
        <v>4.5999999999999996</v>
      </c>
      <c r="Q14" s="10">
        <f t="shared" si="5"/>
        <v>0.15000000000000036</v>
      </c>
      <c r="R14" s="11">
        <v>1.6</v>
      </c>
      <c r="S14" s="11">
        <v>1.1000000000000001</v>
      </c>
      <c r="T14" s="11">
        <f t="shared" si="6"/>
        <v>1.35</v>
      </c>
      <c r="U14" s="11">
        <v>6.1</v>
      </c>
      <c r="V14" s="11">
        <v>5.5</v>
      </c>
      <c r="W14" s="11">
        <f t="shared" si="7"/>
        <v>5.8</v>
      </c>
      <c r="X14" s="9">
        <f t="shared" si="8"/>
        <v>2.8500000000000005</v>
      </c>
      <c r="Y14" s="12">
        <v>0.6</v>
      </c>
      <c r="Z14" s="12" t="s">
        <v>176</v>
      </c>
      <c r="AA14" s="13">
        <f t="shared" si="9"/>
        <v>3.3000000000000007</v>
      </c>
    </row>
  </sheetData>
  <sortState ref="A5:AA14">
    <sortCondition descending="1" ref="A5:A14"/>
  </sortState>
  <mergeCells count="3">
    <mergeCell ref="E2:AA3"/>
    <mergeCell ref="C4:D4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Duos CJS3 Cerceaux</vt:lpstr>
      <vt:lpstr>Ind S+</vt:lpstr>
      <vt:lpstr>Ind National Ballon + Massues</vt:lpstr>
      <vt:lpstr>Ens CJS3 Ballons</vt:lpstr>
      <vt:lpstr>Ens CJS2 Cordes Cerceaux</vt:lpstr>
      <vt:lpstr>Ind S1</vt:lpstr>
      <vt:lpstr>Duos CJS+</vt:lpstr>
      <vt:lpstr>Duos CJS2 Rubans</vt:lpstr>
      <vt:lpstr>Ind J3 Ruban</vt:lpstr>
      <vt:lpstr>Duos CJS1 Ballon Corde</vt:lpstr>
      <vt:lpstr>Ind S2</vt:lpstr>
      <vt:lpstr>Ens BM2 Ballons</vt:lpstr>
      <vt:lpstr>Ind S3 Ruban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Vendola</dc:creator>
  <cp:lastModifiedBy>compe</cp:lastModifiedBy>
  <cp:lastPrinted>2026-03-01T16:34:07Z</cp:lastPrinted>
  <dcterms:created xsi:type="dcterms:W3CDTF">2026-02-14T08:57:30Z</dcterms:created>
  <dcterms:modified xsi:type="dcterms:W3CDTF">2026-03-01T17:06:18Z</dcterms:modified>
</cp:coreProperties>
</file>