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lertechamberienne-my.sharepoint.com/personal/mg_alerte-gentianes_fr/Documents/Bureau/Management/parkour/inscriptions 4 mai 2024/palmares FSCF/"/>
    </mc:Choice>
  </mc:AlternateContent>
  <xr:revisionPtr revIDLastSave="236" documentId="8_{5B286FA0-2E93-443C-B36F-CD8625D0F757}" xr6:coauthVersionLast="47" xr6:coauthVersionMax="47" xr10:uidLastSave="{BD388DCB-7449-42A9-9BD0-CFF6312636DB}"/>
  <bookViews>
    <workbookView xWindow="-108" yWindow="-108" windowWidth="23256" windowHeight="12576" activeTab="2" xr2:uid="{00000000-000D-0000-FFFF-FFFF00000000}"/>
  </bookViews>
  <sheets>
    <sheet name="speedrun 2009 AV" sheetId="2" r:id="rId1"/>
    <sheet name="freerun 2009 AV" sheetId="3" r:id="rId2"/>
    <sheet name="chat souris 2009 AV" sheetId="1" r:id="rId3"/>
  </sheets>
  <definedNames>
    <definedName name="_xlnm.Print_Area" localSheetId="2">'chat souris 2009 AV'!$A$1:$G$36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2" i="1" l="1"/>
  <c r="F31" i="1"/>
  <c r="F30" i="1"/>
  <c r="F29" i="1"/>
  <c r="F26" i="1"/>
  <c r="F25" i="1"/>
  <c r="F24" i="1"/>
  <c r="F23" i="1"/>
  <c r="F20" i="1"/>
  <c r="F19" i="1"/>
  <c r="F18" i="1"/>
  <c r="F17" i="1"/>
  <c r="F16" i="1"/>
  <c r="F13" i="1"/>
  <c r="F12" i="1"/>
  <c r="F11" i="1"/>
  <c r="F10" i="1"/>
  <c r="F9" i="1"/>
  <c r="L12" i="3"/>
  <c r="L13" i="3"/>
  <c r="L14" i="3"/>
  <c r="L15" i="3"/>
  <c r="L16" i="3"/>
  <c r="L17" i="3"/>
  <c r="L18" i="3"/>
  <c r="L19" i="3"/>
  <c r="L20" i="3"/>
  <c r="L21" i="3"/>
  <c r="L23" i="3"/>
  <c r="L22" i="3"/>
  <c r="L24" i="3"/>
  <c r="L11" i="3"/>
</calcChain>
</file>

<file path=xl/sharedStrings.xml><?xml version="1.0" encoding="utf-8"?>
<sst xmlns="http://schemas.openxmlformats.org/spreadsheetml/2006/main" count="308" uniqueCount="107">
  <si>
    <r>
      <rPr>
        <b/>
        <sz val="11"/>
        <rFont val="Calibri"/>
        <family val="2"/>
      </rPr>
      <t>2009 et avant</t>
    </r>
  </si>
  <si>
    <r>
      <rPr>
        <b/>
        <sz val="11"/>
        <rFont val="Calibri"/>
        <family val="2"/>
      </rPr>
      <t>Poule A</t>
    </r>
  </si>
  <si>
    <r>
      <rPr>
        <b/>
        <sz val="11"/>
        <rFont val="Calibri"/>
        <family val="2"/>
      </rPr>
      <t>Dossard</t>
    </r>
  </si>
  <si>
    <r>
      <rPr>
        <b/>
        <sz val="11"/>
        <rFont val="Calibri"/>
        <family val="2"/>
      </rPr>
      <t>Nom</t>
    </r>
  </si>
  <si>
    <r>
      <rPr>
        <b/>
        <sz val="11"/>
        <rFont val="Calibri"/>
        <family val="2"/>
      </rPr>
      <t>Prénom</t>
    </r>
  </si>
  <si>
    <r>
      <rPr>
        <b/>
        <sz val="11"/>
        <rFont val="Calibri"/>
        <family val="2"/>
      </rPr>
      <t>Naissance</t>
    </r>
  </si>
  <si>
    <r>
      <rPr>
        <b/>
        <sz val="11"/>
        <rFont val="Calibri"/>
        <family val="2"/>
      </rPr>
      <t>Club</t>
    </r>
  </si>
  <si>
    <r>
      <rPr>
        <b/>
        <sz val="11"/>
        <rFont val="Calibri"/>
        <family val="2"/>
      </rPr>
      <t>Points</t>
    </r>
  </si>
  <si>
    <r>
      <rPr>
        <b/>
        <sz val="11"/>
        <rFont val="Calibri"/>
        <family val="2"/>
      </rPr>
      <t>Poule B</t>
    </r>
  </si>
  <si>
    <r>
      <rPr>
        <b/>
        <sz val="11"/>
        <rFont val="Calibri"/>
        <family val="2"/>
      </rPr>
      <t>Poule C</t>
    </r>
  </si>
  <si>
    <r>
      <rPr>
        <b/>
        <sz val="11"/>
        <rFont val="Calibri"/>
        <family val="2"/>
      </rPr>
      <t>Poule D</t>
    </r>
  </si>
  <si>
    <t>Rencontre Parkour 04/05/2024</t>
  </si>
  <si>
    <t>Poules 2009 et avant</t>
  </si>
  <si>
    <t>Rang</t>
  </si>
  <si>
    <t>Numéro dossard</t>
  </si>
  <si>
    <t>Nom</t>
  </si>
  <si>
    <t>Prénom</t>
  </si>
  <si>
    <t>Naissance</t>
  </si>
  <si>
    <t>Club</t>
  </si>
  <si>
    <t>Temps</t>
  </si>
  <si>
    <t>Castillo</t>
  </si>
  <si>
    <t>Voiron</t>
  </si>
  <si>
    <t>Alerte Gentianes</t>
  </si>
  <si>
    <t>Romain</t>
  </si>
  <si>
    <t>Joseph</t>
  </si>
  <si>
    <t>CLASSEMENT SPEEDRUN 2009 et avant</t>
  </si>
  <si>
    <t>Machado</t>
  </si>
  <si>
    <t>Noah</t>
  </si>
  <si>
    <t>Alerte G</t>
  </si>
  <si>
    <t>Deltour</t>
  </si>
  <si>
    <t>Samuel</t>
  </si>
  <si>
    <t>Anglade</t>
  </si>
  <si>
    <t>Gaël</t>
  </si>
  <si>
    <t>UGM</t>
  </si>
  <si>
    <t>Sandoz</t>
  </si>
  <si>
    <t>Clément</t>
  </si>
  <si>
    <t>Vives</t>
  </si>
  <si>
    <t>Timéo</t>
  </si>
  <si>
    <t>Tullier</t>
  </si>
  <si>
    <t>Tim</t>
  </si>
  <si>
    <t>Gimenez</t>
  </si>
  <si>
    <t>Damien</t>
  </si>
  <si>
    <t>Bellier</t>
  </si>
  <si>
    <t>Benjamin</t>
  </si>
  <si>
    <t>Gueugnaud</t>
  </si>
  <si>
    <t>Tom</t>
  </si>
  <si>
    <t>Tardy</t>
  </si>
  <si>
    <t>Valentin</t>
  </si>
  <si>
    <t>Paraz</t>
  </si>
  <si>
    <t>St Jean</t>
  </si>
  <si>
    <t>Vaiani</t>
  </si>
  <si>
    <t>Jeremy</t>
  </si>
  <si>
    <t>Bague</t>
  </si>
  <si>
    <t>Louis Evan</t>
  </si>
  <si>
    <t>Schipman Petit</t>
  </si>
  <si>
    <t>Adrien</t>
  </si>
  <si>
    <t>Maurin</t>
  </si>
  <si>
    <t>Malone</t>
  </si>
  <si>
    <t>Lombard</t>
  </si>
  <si>
    <t>Grim</t>
  </si>
  <si>
    <t>Guglielmi</t>
  </si>
  <si>
    <t>Romane</t>
  </si>
  <si>
    <t>Montegut</t>
  </si>
  <si>
    <t>Emmie</t>
  </si>
  <si>
    <t>Lupo</t>
  </si>
  <si>
    <t>Eva</t>
  </si>
  <si>
    <t>Gigneys</t>
  </si>
  <si>
    <t>Lola</t>
  </si>
  <si>
    <t>Billès</t>
  </si>
  <si>
    <t>Célian</t>
  </si>
  <si>
    <t>absent</t>
  </si>
  <si>
    <t>Arsonneaud</t>
  </si>
  <si>
    <t>Teddy</t>
  </si>
  <si>
    <t>Boutte</t>
  </si>
  <si>
    <t>Hugo</t>
  </si>
  <si>
    <t>blessé</t>
  </si>
  <si>
    <t>Langon</t>
  </si>
  <si>
    <t>Louka</t>
  </si>
  <si>
    <t>CLASSEMENT FREERUN 2009 et avant</t>
  </si>
  <si>
    <t>Utilisation de l'espace</t>
  </si>
  <si>
    <t>Sécurité &amp; éxécution</t>
  </si>
  <si>
    <t>Fluidité &amp; connectivité</t>
  </si>
  <si>
    <t>Originalité</t>
  </si>
  <si>
    <t>Difficulté</t>
  </si>
  <si>
    <t>Note finale sur 25</t>
  </si>
  <si>
    <t>abs</t>
  </si>
  <si>
    <t>Debat</t>
  </si>
  <si>
    <t>Lemasson Richard</t>
  </si>
  <si>
    <t>Suarez</t>
  </si>
  <si>
    <t>Q</t>
  </si>
  <si>
    <t>Louis-Evan</t>
  </si>
  <si>
    <t>absent lors des 1/4</t>
  </si>
  <si>
    <t>Dossard</t>
  </si>
  <si>
    <t>Points</t>
  </si>
  <si>
    <t>Quarts de finale</t>
  </si>
  <si>
    <t>Adversaire 1</t>
  </si>
  <si>
    <t>Adversaire 2</t>
  </si>
  <si>
    <t>Demi finale</t>
  </si>
  <si>
    <t>Finale 3e place</t>
  </si>
  <si>
    <t xml:space="preserve">Finale </t>
  </si>
  <si>
    <t>Date de naissance</t>
  </si>
  <si>
    <t>1er</t>
  </si>
  <si>
    <t>2e</t>
  </si>
  <si>
    <t>3e</t>
  </si>
  <si>
    <t>4e</t>
  </si>
  <si>
    <t>Classement final de l'épreuve du chat et de la souris - catégorie 2009 et avant</t>
  </si>
  <si>
    <t>St Jean de Maurienne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</si>
</sst>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name val="Calibri"/>
      <family val="2"/>
    </font>
    <font>
      <b/>
      <sz val="14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 applyAlignment="1">
      <alignment horizontal="left" vertical="top"/>
    </xf>
    <xf numFmtId="0" fontId="0" fillId="0" borderId="4" xfId="0" applyBorder="1" applyAlignment="1">
      <alignment horizontal="left" wrapText="1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center" vertical="top"/>
    </xf>
    <xf numFmtId="0" fontId="3" fillId="0" borderId="0" xfId="0" applyFont="1" applyAlignment="1">
      <alignment horizontal="left" vertical="top" wrapText="1" indent="21"/>
    </xf>
    <xf numFmtId="0" fontId="4" fillId="0" borderId="0" xfId="0" applyFont="1" applyAlignment="1">
      <alignment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7" fillId="2" borderId="5" xfId="0" applyFont="1" applyFill="1" applyBorder="1" applyAlignment="1">
      <alignment horizontal="center" vertical="top"/>
    </xf>
    <xf numFmtId="0" fontId="5" fillId="2" borderId="5" xfId="0" applyFont="1" applyFill="1" applyBorder="1" applyAlignment="1">
      <alignment horizontal="center"/>
    </xf>
    <xf numFmtId="0" fontId="0" fillId="0" borderId="0" xfId="0"/>
    <xf numFmtId="0" fontId="5" fillId="3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 vertical="center" wrapText="1"/>
    </xf>
    <xf numFmtId="14" fontId="1" fillId="0" borderId="6" xfId="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14" fontId="1" fillId="0" borderId="8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center" vertical="center" wrapText="1"/>
    </xf>
    <xf numFmtId="14" fontId="1" fillId="0" borderId="11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/>
    </xf>
    <xf numFmtId="14" fontId="8" fillId="0" borderId="6" xfId="0" applyNumberFormat="1" applyFont="1" applyFill="1" applyBorder="1" applyAlignment="1">
      <alignment horizontal="center"/>
    </xf>
    <xf numFmtId="2" fontId="8" fillId="0" borderId="6" xfId="0" applyNumberFormat="1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14" fontId="8" fillId="0" borderId="8" xfId="0" applyNumberFormat="1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2" fontId="8" fillId="0" borderId="9" xfId="0" applyNumberFormat="1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top"/>
    </xf>
    <xf numFmtId="0" fontId="5" fillId="0" borderId="5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14" fontId="8" fillId="0" borderId="0" xfId="0" applyNumberFormat="1" applyFont="1" applyFill="1" applyBorder="1" applyAlignment="1">
      <alignment horizontal="center"/>
    </xf>
    <xf numFmtId="2" fontId="8" fillId="0" borderId="0" xfId="0" applyNumberFormat="1" applyFont="1" applyFill="1" applyBorder="1" applyAlignment="1">
      <alignment horizontal="center"/>
    </xf>
    <xf numFmtId="0" fontId="0" fillId="0" borderId="0" xfId="0" applyFill="1" applyAlignment="1">
      <alignment horizontal="left" vertical="top"/>
    </xf>
    <xf numFmtId="0" fontId="8" fillId="0" borderId="5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14" fontId="8" fillId="0" borderId="5" xfId="0" applyNumberFormat="1" applyFont="1" applyFill="1" applyBorder="1" applyAlignment="1">
      <alignment horizontal="center"/>
    </xf>
    <xf numFmtId="0" fontId="8" fillId="0" borderId="5" xfId="0" applyFont="1" applyFill="1" applyBorder="1" applyAlignment="1">
      <alignment horizontal="center" vertical="top"/>
    </xf>
    <xf numFmtId="2" fontId="8" fillId="0" borderId="5" xfId="0" applyNumberFormat="1" applyFont="1" applyFill="1" applyBorder="1" applyAlignment="1">
      <alignment horizontal="center"/>
    </xf>
    <xf numFmtId="0" fontId="2" fillId="0" borderId="1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left" vertical="top" wrapText="1" indent="2"/>
    </xf>
    <xf numFmtId="0" fontId="2" fillId="0" borderId="4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0" fillId="0" borderId="15" xfId="0" applyBorder="1" applyAlignment="1">
      <alignment horizontal="left" wrapText="1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 indent="1"/>
    </xf>
    <xf numFmtId="0" fontId="2" fillId="0" borderId="5" xfId="0" applyFont="1" applyBorder="1" applyAlignment="1">
      <alignment horizontal="left" vertical="top" wrapText="1" indent="2"/>
    </xf>
    <xf numFmtId="0" fontId="8" fillId="0" borderId="0" xfId="0" applyFont="1" applyAlignment="1">
      <alignment horizontal="left" vertical="top"/>
    </xf>
    <xf numFmtId="0" fontId="9" fillId="0" borderId="12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left" vertical="top" wrapText="1" indent="2"/>
    </xf>
    <xf numFmtId="1" fontId="8" fillId="0" borderId="5" xfId="0" applyNumberFormat="1" applyFont="1" applyFill="1" applyBorder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0" fontId="8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 vertical="center" wrapText="1"/>
    </xf>
    <xf numFmtId="0" fontId="10" fillId="5" borderId="5" xfId="0" applyFont="1" applyFill="1" applyBorder="1" applyAlignment="1">
      <alignment horizontal="center" vertical="top"/>
    </xf>
    <xf numFmtId="0" fontId="10" fillId="0" borderId="5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7" fillId="0" borderId="5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106680</xdr:colOff>
      <xdr:row>1</xdr:row>
      <xdr:rowOff>144780</xdr:rowOff>
    </xdr:from>
    <xdr:ext cx="1216593" cy="997561"/>
    <xdr:pic>
      <xdr:nvPicPr>
        <xdr:cNvPr id="2" name="image2.jpeg">
          <a:extLst>
            <a:ext uri="{FF2B5EF4-FFF2-40B4-BE49-F238E27FC236}">
              <a16:creationId xmlns:a16="http://schemas.microsoft.com/office/drawing/2014/main" id="{82626879-6164-4D5B-83E2-2D1FCE383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312420"/>
          <a:ext cx="1216593" cy="997561"/>
        </a:xfrm>
        <a:prstGeom prst="rect">
          <a:avLst/>
        </a:prstGeom>
      </xdr:spPr>
    </xdr:pic>
    <xdr:clientData/>
  </xdr:oneCellAnchor>
  <xdr:oneCellAnchor>
    <xdr:from>
      <xdr:col>6</xdr:col>
      <xdr:colOff>60960</xdr:colOff>
      <xdr:row>2</xdr:row>
      <xdr:rowOff>152400</xdr:rowOff>
    </xdr:from>
    <xdr:ext cx="1272540" cy="609708"/>
    <xdr:pic>
      <xdr:nvPicPr>
        <xdr:cNvPr id="3" name="image1.jpeg">
          <a:extLst>
            <a:ext uri="{FF2B5EF4-FFF2-40B4-BE49-F238E27FC236}">
              <a16:creationId xmlns:a16="http://schemas.microsoft.com/office/drawing/2014/main" id="{F25F1762-73A6-43B4-AF48-D21524E3C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487680"/>
          <a:ext cx="1272540" cy="60970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106680</xdr:colOff>
      <xdr:row>1</xdr:row>
      <xdr:rowOff>144780</xdr:rowOff>
    </xdr:from>
    <xdr:ext cx="1216593" cy="997561"/>
    <xdr:pic>
      <xdr:nvPicPr>
        <xdr:cNvPr id="2" name="image2.jpeg">
          <a:extLst>
            <a:ext uri="{FF2B5EF4-FFF2-40B4-BE49-F238E27FC236}">
              <a16:creationId xmlns:a16="http://schemas.microsoft.com/office/drawing/2014/main" id="{C12D6447-660D-4CDA-92FC-8E98C7FCDF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680" y="312420"/>
          <a:ext cx="1216593" cy="997561"/>
        </a:xfrm>
        <a:prstGeom prst="rect">
          <a:avLst/>
        </a:prstGeom>
      </xdr:spPr>
    </xdr:pic>
    <xdr:clientData/>
  </xdr:oneCellAnchor>
  <xdr:oneCellAnchor>
    <xdr:from>
      <xdr:col>6</xdr:col>
      <xdr:colOff>60960</xdr:colOff>
      <xdr:row>2</xdr:row>
      <xdr:rowOff>152400</xdr:rowOff>
    </xdr:from>
    <xdr:ext cx="1272540" cy="609708"/>
    <xdr:pic>
      <xdr:nvPicPr>
        <xdr:cNvPr id="3" name="image1.jpeg">
          <a:extLst>
            <a:ext uri="{FF2B5EF4-FFF2-40B4-BE49-F238E27FC236}">
              <a16:creationId xmlns:a16="http://schemas.microsoft.com/office/drawing/2014/main" id="{976DEC95-77E0-4536-A5E9-F8519B53F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43600" y="487680"/>
          <a:ext cx="1272540" cy="60970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982980</xdr:colOff>
      <xdr:row>0</xdr:row>
      <xdr:rowOff>213360</xdr:rowOff>
    </xdr:from>
    <xdr:ext cx="1272540" cy="609708"/>
    <xdr:pic>
      <xdr:nvPicPr>
        <xdr:cNvPr id="2" name="image1.jpeg">
          <a:extLst>
            <a:ext uri="{FF2B5EF4-FFF2-40B4-BE49-F238E27FC236}">
              <a16:creationId xmlns:a16="http://schemas.microsoft.com/office/drawing/2014/main" id="{72709EF0-0F58-4BEC-B98C-150FFD75B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36820" y="213360"/>
          <a:ext cx="1272540" cy="609708"/>
        </a:xfrm>
        <a:prstGeom prst="rect">
          <a:avLst/>
        </a:prstGeom>
      </xdr:spPr>
    </xdr:pic>
    <xdr:clientData/>
  </xdr:oneCellAnchor>
  <xdr:oneCellAnchor>
    <xdr:from>
      <xdr:col>0</xdr:col>
      <xdr:colOff>114300</xdr:colOff>
      <xdr:row>0</xdr:row>
      <xdr:rowOff>68580</xdr:rowOff>
    </xdr:from>
    <xdr:ext cx="1216593" cy="997561"/>
    <xdr:pic>
      <xdr:nvPicPr>
        <xdr:cNvPr id="3" name="image2.jpeg">
          <a:extLst>
            <a:ext uri="{FF2B5EF4-FFF2-40B4-BE49-F238E27FC236}">
              <a16:creationId xmlns:a16="http://schemas.microsoft.com/office/drawing/2014/main" id="{D774D169-93A4-4299-B2EF-7D7942390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" y="66675"/>
          <a:ext cx="1216593" cy="99756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88908D-0D53-45CE-8805-4316583A6F6E}">
  <dimension ref="A5:H34"/>
  <sheetViews>
    <sheetView topLeftCell="A9" workbookViewId="0">
      <selection activeCell="E26" sqref="E26"/>
    </sheetView>
  </sheetViews>
  <sheetFormatPr baseColWidth="10" defaultRowHeight="13.2" x14ac:dyDescent="0.25"/>
  <cols>
    <col min="2" max="2" width="14.88671875" bestFit="1" customWidth="1"/>
    <col min="3" max="3" width="21.77734375" bestFit="1" customWidth="1"/>
    <col min="6" max="6" width="14.44140625" bestFit="1" customWidth="1"/>
  </cols>
  <sheetData>
    <row r="5" spans="1:8" ht="18" x14ac:dyDescent="0.25">
      <c r="C5" s="10" t="s">
        <v>11</v>
      </c>
      <c r="D5" s="10"/>
      <c r="E5" s="10"/>
      <c r="F5" s="10"/>
    </row>
    <row r="8" spans="1:8" ht="18" x14ac:dyDescent="0.35">
      <c r="C8" s="11" t="s">
        <v>25</v>
      </c>
      <c r="D8" s="11"/>
      <c r="E8" s="11"/>
      <c r="F8" s="11"/>
    </row>
    <row r="10" spans="1:8" ht="15" thickBot="1" x14ac:dyDescent="0.35">
      <c r="A10" s="12" t="s">
        <v>13</v>
      </c>
      <c r="B10" s="13" t="s">
        <v>14</v>
      </c>
      <c r="C10" s="13" t="s">
        <v>15</v>
      </c>
      <c r="D10" s="13" t="s">
        <v>16</v>
      </c>
      <c r="E10" s="13" t="s">
        <v>17</v>
      </c>
      <c r="F10" s="13" t="s">
        <v>18</v>
      </c>
      <c r="G10" s="13" t="s">
        <v>19</v>
      </c>
      <c r="H10" s="14"/>
    </row>
    <row r="11" spans="1:8" ht="15" thickBot="1" x14ac:dyDescent="0.35">
      <c r="A11" s="13">
        <v>1</v>
      </c>
      <c r="B11" s="24">
        <v>87</v>
      </c>
      <c r="C11" s="24" t="s">
        <v>26</v>
      </c>
      <c r="D11" s="24" t="s">
        <v>27</v>
      </c>
      <c r="E11" s="25">
        <v>39727</v>
      </c>
      <c r="F11" s="24" t="s">
        <v>28</v>
      </c>
      <c r="G11" s="26">
        <v>21.68</v>
      </c>
    </row>
    <row r="12" spans="1:8" ht="15" thickBot="1" x14ac:dyDescent="0.35">
      <c r="A12" s="13">
        <v>2</v>
      </c>
      <c r="B12" s="24">
        <v>83</v>
      </c>
      <c r="C12" s="24" t="s">
        <v>29</v>
      </c>
      <c r="D12" s="24" t="s">
        <v>30</v>
      </c>
      <c r="E12" s="25">
        <v>39220</v>
      </c>
      <c r="F12" s="24" t="s">
        <v>28</v>
      </c>
      <c r="G12" s="26">
        <v>22.2</v>
      </c>
    </row>
    <row r="13" spans="1:8" ht="15" thickBot="1" x14ac:dyDescent="0.35">
      <c r="A13" s="13">
        <v>3</v>
      </c>
      <c r="B13" s="24">
        <v>91</v>
      </c>
      <c r="C13" s="24" t="s">
        <v>31</v>
      </c>
      <c r="D13" s="24" t="s">
        <v>32</v>
      </c>
      <c r="E13" s="25">
        <v>39118</v>
      </c>
      <c r="F13" s="24" t="s">
        <v>33</v>
      </c>
      <c r="G13" s="26">
        <v>23.2</v>
      </c>
    </row>
    <row r="14" spans="1:8" ht="15" thickBot="1" x14ac:dyDescent="0.35">
      <c r="A14" s="13">
        <v>4</v>
      </c>
      <c r="B14" s="24">
        <v>90</v>
      </c>
      <c r="C14" s="24" t="s">
        <v>34</v>
      </c>
      <c r="D14" s="24" t="s">
        <v>35</v>
      </c>
      <c r="E14" s="25">
        <v>39862</v>
      </c>
      <c r="F14" s="24" t="s">
        <v>28</v>
      </c>
      <c r="G14" s="26">
        <v>25.17</v>
      </c>
    </row>
    <row r="15" spans="1:8" ht="15" thickBot="1" x14ac:dyDescent="0.35">
      <c r="A15" s="13">
        <v>5</v>
      </c>
      <c r="B15" s="24">
        <v>96</v>
      </c>
      <c r="C15" s="24" t="s">
        <v>36</v>
      </c>
      <c r="D15" s="24" t="s">
        <v>37</v>
      </c>
      <c r="E15" s="25">
        <v>39930</v>
      </c>
      <c r="F15" s="24" t="s">
        <v>28</v>
      </c>
      <c r="G15" s="26">
        <v>25.34</v>
      </c>
    </row>
    <row r="16" spans="1:8" ht="15" thickBot="1" x14ac:dyDescent="0.35">
      <c r="A16" s="13">
        <v>6</v>
      </c>
      <c r="B16" s="24">
        <v>88</v>
      </c>
      <c r="C16" s="24" t="s">
        <v>38</v>
      </c>
      <c r="D16" s="24" t="s">
        <v>39</v>
      </c>
      <c r="E16" s="25">
        <v>39888</v>
      </c>
      <c r="F16" s="24" t="s">
        <v>28</v>
      </c>
      <c r="G16" s="26">
        <v>25.55</v>
      </c>
    </row>
    <row r="17" spans="1:8" ht="15" thickBot="1" x14ac:dyDescent="0.35">
      <c r="A17" s="13">
        <v>7</v>
      </c>
      <c r="B17" s="24">
        <v>101</v>
      </c>
      <c r="C17" s="16" t="s">
        <v>40</v>
      </c>
      <c r="D17" s="16" t="s">
        <v>41</v>
      </c>
      <c r="E17" s="17">
        <v>39395</v>
      </c>
      <c r="F17" s="24" t="s">
        <v>21</v>
      </c>
      <c r="G17" s="26">
        <v>25.77</v>
      </c>
    </row>
    <row r="18" spans="1:8" ht="15" thickBot="1" x14ac:dyDescent="0.35">
      <c r="A18" s="13">
        <v>8</v>
      </c>
      <c r="B18" s="24">
        <v>100</v>
      </c>
      <c r="C18" s="16" t="s">
        <v>42</v>
      </c>
      <c r="D18" s="16" t="s">
        <v>43</v>
      </c>
      <c r="E18" s="17">
        <v>37159</v>
      </c>
      <c r="F18" s="24" t="s">
        <v>21</v>
      </c>
      <c r="G18" s="26">
        <v>26.1</v>
      </c>
    </row>
    <row r="19" spans="1:8" ht="15" thickBot="1" x14ac:dyDescent="0.35">
      <c r="A19" s="13">
        <v>9</v>
      </c>
      <c r="B19" s="24">
        <v>102</v>
      </c>
      <c r="C19" s="24" t="s">
        <v>44</v>
      </c>
      <c r="D19" s="24" t="s">
        <v>45</v>
      </c>
      <c r="E19" s="25">
        <v>40140</v>
      </c>
      <c r="F19" s="24" t="s">
        <v>28</v>
      </c>
      <c r="G19" s="26">
        <v>26.25</v>
      </c>
    </row>
    <row r="20" spans="1:8" ht="15" thickBot="1" x14ac:dyDescent="0.35">
      <c r="A20" s="13">
        <v>10</v>
      </c>
      <c r="B20" s="24">
        <v>92</v>
      </c>
      <c r="C20" s="24" t="s">
        <v>46</v>
      </c>
      <c r="D20" s="24" t="s">
        <v>47</v>
      </c>
      <c r="E20" s="25">
        <v>39757</v>
      </c>
      <c r="F20" s="24" t="s">
        <v>33</v>
      </c>
      <c r="G20" s="26">
        <v>28.75</v>
      </c>
    </row>
    <row r="21" spans="1:8" ht="15" thickBot="1" x14ac:dyDescent="0.35">
      <c r="A21" s="13">
        <v>11</v>
      </c>
      <c r="B21" s="24">
        <v>95</v>
      </c>
      <c r="C21" s="24" t="s">
        <v>48</v>
      </c>
      <c r="D21" s="24" t="s">
        <v>35</v>
      </c>
      <c r="E21" s="25">
        <v>39395</v>
      </c>
      <c r="F21" s="24" t="s">
        <v>49</v>
      </c>
      <c r="G21" s="26">
        <v>29.22</v>
      </c>
    </row>
    <row r="22" spans="1:8" ht="15" thickBot="1" x14ac:dyDescent="0.35">
      <c r="A22" s="13">
        <v>12</v>
      </c>
      <c r="B22" s="24">
        <v>81</v>
      </c>
      <c r="C22" s="24" t="s">
        <v>50</v>
      </c>
      <c r="D22" s="24" t="s">
        <v>51</v>
      </c>
      <c r="E22" s="25">
        <v>40044</v>
      </c>
      <c r="F22" s="24" t="s">
        <v>28</v>
      </c>
      <c r="G22" s="26">
        <v>29.27</v>
      </c>
    </row>
    <row r="23" spans="1:8" ht="15" thickBot="1" x14ac:dyDescent="0.35">
      <c r="A23" s="13">
        <v>13</v>
      </c>
      <c r="B23" s="24">
        <v>84</v>
      </c>
      <c r="C23" s="24" t="s">
        <v>52</v>
      </c>
      <c r="D23" s="24" t="s">
        <v>53</v>
      </c>
      <c r="E23" s="25">
        <v>39443</v>
      </c>
      <c r="F23" s="24" t="s">
        <v>28</v>
      </c>
      <c r="G23" s="26">
        <v>29.48</v>
      </c>
    </row>
    <row r="24" spans="1:8" ht="15" thickBot="1" x14ac:dyDescent="0.35">
      <c r="A24" s="13">
        <v>14</v>
      </c>
      <c r="B24" s="24">
        <v>86</v>
      </c>
      <c r="C24" s="24" t="s">
        <v>54</v>
      </c>
      <c r="D24" s="24" t="s">
        <v>55</v>
      </c>
      <c r="E24" s="25">
        <v>39919</v>
      </c>
      <c r="F24" s="24" t="s">
        <v>28</v>
      </c>
      <c r="G24" s="26">
        <v>30.27</v>
      </c>
    </row>
    <row r="25" spans="1:8" ht="15" thickBot="1" x14ac:dyDescent="0.35">
      <c r="A25" s="13">
        <v>15</v>
      </c>
      <c r="B25" s="24">
        <v>105</v>
      </c>
      <c r="C25" s="24" t="s">
        <v>56</v>
      </c>
      <c r="D25" s="24" t="s">
        <v>57</v>
      </c>
      <c r="E25" s="24">
        <v>2009</v>
      </c>
      <c r="F25" s="24" t="s">
        <v>21</v>
      </c>
      <c r="G25" s="26">
        <v>30.3</v>
      </c>
    </row>
    <row r="26" spans="1:8" ht="15" thickBot="1" x14ac:dyDescent="0.35">
      <c r="A26" s="13">
        <v>16</v>
      </c>
      <c r="B26" s="24">
        <v>104</v>
      </c>
      <c r="C26" s="27" t="s">
        <v>58</v>
      </c>
      <c r="D26" s="28" t="s">
        <v>59</v>
      </c>
      <c r="E26" s="29">
        <v>39573</v>
      </c>
      <c r="F26" s="24" t="s">
        <v>28</v>
      </c>
      <c r="G26" s="26">
        <v>31.73</v>
      </c>
    </row>
    <row r="27" spans="1:8" ht="15" thickBot="1" x14ac:dyDescent="0.35">
      <c r="A27" s="13">
        <v>17</v>
      </c>
      <c r="B27" s="24">
        <v>89</v>
      </c>
      <c r="C27" s="27" t="s">
        <v>60</v>
      </c>
      <c r="D27" s="28" t="s">
        <v>61</v>
      </c>
      <c r="E27" s="29">
        <v>40134</v>
      </c>
      <c r="F27" s="24" t="s">
        <v>28</v>
      </c>
      <c r="G27" s="26">
        <v>33.520000000000003</v>
      </c>
      <c r="H27" s="14"/>
    </row>
    <row r="28" spans="1:8" ht="15" thickBot="1" x14ac:dyDescent="0.35">
      <c r="A28" s="13">
        <v>18</v>
      </c>
      <c r="B28" s="24">
        <v>99</v>
      </c>
      <c r="C28" s="18" t="s">
        <v>62</v>
      </c>
      <c r="D28" s="19" t="s">
        <v>63</v>
      </c>
      <c r="E28" s="20">
        <v>39937</v>
      </c>
      <c r="F28" s="24" t="s">
        <v>21</v>
      </c>
      <c r="G28" s="26">
        <v>34.94</v>
      </c>
    </row>
    <row r="29" spans="1:8" ht="15" thickBot="1" x14ac:dyDescent="0.35">
      <c r="A29" s="13">
        <v>19</v>
      </c>
      <c r="B29" s="30">
        <v>98</v>
      </c>
      <c r="C29" s="21" t="s">
        <v>64</v>
      </c>
      <c r="D29" s="22" t="s">
        <v>65</v>
      </c>
      <c r="E29" s="23">
        <v>39999</v>
      </c>
      <c r="F29" s="30" t="s">
        <v>28</v>
      </c>
      <c r="G29" s="31">
        <v>45.14</v>
      </c>
    </row>
    <row r="30" spans="1:8" ht="15" thickBot="1" x14ac:dyDescent="0.35">
      <c r="A30" s="13">
        <v>20</v>
      </c>
      <c r="B30" s="24">
        <v>103</v>
      </c>
      <c r="C30" s="24" t="s">
        <v>66</v>
      </c>
      <c r="D30" s="24" t="s">
        <v>67</v>
      </c>
      <c r="E30" s="25">
        <v>39598</v>
      </c>
      <c r="F30" s="24" t="s">
        <v>28</v>
      </c>
      <c r="G30" s="26">
        <v>52.11</v>
      </c>
    </row>
    <row r="31" spans="1:8" ht="15" thickBot="1" x14ac:dyDescent="0.35">
      <c r="A31" s="15">
        <v>21</v>
      </c>
      <c r="B31" s="24">
        <v>106</v>
      </c>
      <c r="C31" s="24" t="s">
        <v>76</v>
      </c>
      <c r="D31" s="24" t="s">
        <v>77</v>
      </c>
      <c r="E31" s="24">
        <v>2009</v>
      </c>
      <c r="F31" s="24" t="s">
        <v>21</v>
      </c>
      <c r="G31" s="26" t="s">
        <v>75</v>
      </c>
    </row>
    <row r="32" spans="1:8" ht="15" thickBot="1" x14ac:dyDescent="0.35">
      <c r="A32" s="15">
        <v>22</v>
      </c>
      <c r="B32" s="24">
        <v>82</v>
      </c>
      <c r="C32" s="24" t="s">
        <v>68</v>
      </c>
      <c r="D32" s="24" t="s">
        <v>69</v>
      </c>
      <c r="E32" s="25">
        <v>39811</v>
      </c>
      <c r="F32" s="24" t="s">
        <v>28</v>
      </c>
      <c r="G32" s="26" t="s">
        <v>70</v>
      </c>
    </row>
    <row r="33" spans="1:7" ht="15" thickBot="1" x14ac:dyDescent="0.35">
      <c r="A33" s="15">
        <v>23</v>
      </c>
      <c r="B33" s="24">
        <v>93</v>
      </c>
      <c r="C33" s="24" t="s">
        <v>71</v>
      </c>
      <c r="D33" s="24" t="s">
        <v>72</v>
      </c>
      <c r="E33" s="25">
        <v>39231</v>
      </c>
      <c r="F33" s="24" t="s">
        <v>33</v>
      </c>
      <c r="G33" s="26" t="s">
        <v>70</v>
      </c>
    </row>
    <row r="34" spans="1:7" ht="15" thickBot="1" x14ac:dyDescent="0.35">
      <c r="A34" s="15">
        <v>24</v>
      </c>
      <c r="B34" s="24">
        <v>94</v>
      </c>
      <c r="C34" s="24" t="s">
        <v>73</v>
      </c>
      <c r="D34" s="24" t="s">
        <v>74</v>
      </c>
      <c r="E34" s="25">
        <v>39067</v>
      </c>
      <c r="F34" s="24" t="s">
        <v>49</v>
      </c>
      <c r="G34" s="26" t="s">
        <v>70</v>
      </c>
    </row>
  </sheetData>
  <mergeCells count="2">
    <mergeCell ref="C5:F5"/>
    <mergeCell ref="C8:F8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B09E3-7C70-467F-9744-6C1E3D70861B}">
  <dimension ref="A5:L34"/>
  <sheetViews>
    <sheetView topLeftCell="A4" workbookViewId="0">
      <selection activeCell="E22" sqref="E22"/>
    </sheetView>
  </sheetViews>
  <sheetFormatPr baseColWidth="10" defaultRowHeight="13.2" x14ac:dyDescent="0.25"/>
  <cols>
    <col min="2" max="2" width="14.88671875" bestFit="1" customWidth="1"/>
    <col min="3" max="3" width="21.77734375" bestFit="1" customWidth="1"/>
    <col min="6" max="6" width="14.44140625" bestFit="1" customWidth="1"/>
    <col min="7" max="7" width="19.21875" bestFit="1" customWidth="1"/>
    <col min="8" max="8" width="18.44140625" bestFit="1" customWidth="1"/>
    <col min="9" max="9" width="19.88671875" bestFit="1" customWidth="1"/>
    <col min="12" max="12" width="15.6640625" bestFit="1" customWidth="1"/>
  </cols>
  <sheetData>
    <row r="5" spans="1:12" ht="18" x14ac:dyDescent="0.25">
      <c r="C5" s="10" t="s">
        <v>11</v>
      </c>
      <c r="D5" s="10"/>
      <c r="E5" s="10"/>
      <c r="F5" s="10"/>
    </row>
    <row r="8" spans="1:12" ht="18" x14ac:dyDescent="0.35">
      <c r="C8" s="11" t="s">
        <v>78</v>
      </c>
      <c r="D8" s="11"/>
      <c r="E8" s="11"/>
      <c r="F8" s="11"/>
    </row>
    <row r="10" spans="1:12" ht="14.4" x14ac:dyDescent="0.3">
      <c r="A10" s="32" t="s">
        <v>13</v>
      </c>
      <c r="B10" s="33" t="s">
        <v>14</v>
      </c>
      <c r="C10" s="33" t="s">
        <v>15</v>
      </c>
      <c r="D10" s="33" t="s">
        <v>16</v>
      </c>
      <c r="E10" s="33" t="s">
        <v>17</v>
      </c>
      <c r="F10" s="33" t="s">
        <v>18</v>
      </c>
      <c r="G10" s="33" t="s">
        <v>79</v>
      </c>
      <c r="H10" s="33" t="s">
        <v>80</v>
      </c>
      <c r="I10" s="33" t="s">
        <v>81</v>
      </c>
      <c r="J10" s="33" t="s">
        <v>82</v>
      </c>
      <c r="K10" s="33" t="s">
        <v>83</v>
      </c>
      <c r="L10" s="33" t="s">
        <v>84</v>
      </c>
    </row>
    <row r="11" spans="1:12" ht="14.4" x14ac:dyDescent="0.3">
      <c r="A11" s="33">
        <v>1</v>
      </c>
      <c r="B11" s="39">
        <v>85</v>
      </c>
      <c r="C11" s="39" t="s">
        <v>86</v>
      </c>
      <c r="D11" s="39" t="s">
        <v>24</v>
      </c>
      <c r="E11" s="42">
        <v>39340</v>
      </c>
      <c r="F11" s="39" t="s">
        <v>28</v>
      </c>
      <c r="G11" s="43">
        <v>5</v>
      </c>
      <c r="H11" s="39">
        <v>4</v>
      </c>
      <c r="I11" s="39">
        <v>4.75</v>
      </c>
      <c r="J11" s="39">
        <v>5</v>
      </c>
      <c r="K11" s="39">
        <v>2.5</v>
      </c>
      <c r="L11" s="44">
        <f>SUM(G11:K11)</f>
        <v>21.25</v>
      </c>
    </row>
    <row r="12" spans="1:12" ht="14.4" x14ac:dyDescent="0.3">
      <c r="A12" s="33">
        <v>2</v>
      </c>
      <c r="B12" s="39">
        <v>83</v>
      </c>
      <c r="C12" s="39" t="s">
        <v>29</v>
      </c>
      <c r="D12" s="39" t="s">
        <v>30</v>
      </c>
      <c r="E12" s="42">
        <v>39220</v>
      </c>
      <c r="F12" s="39" t="s">
        <v>28</v>
      </c>
      <c r="G12" s="43">
        <v>3</v>
      </c>
      <c r="H12" s="39">
        <v>4.5</v>
      </c>
      <c r="I12" s="39">
        <v>5</v>
      </c>
      <c r="J12" s="39">
        <v>5</v>
      </c>
      <c r="K12" s="39">
        <v>2.5</v>
      </c>
      <c r="L12" s="44">
        <f t="shared" ref="L12:L24" si="0">SUM(G12:K12)</f>
        <v>20</v>
      </c>
    </row>
    <row r="13" spans="1:12" ht="14.4" x14ac:dyDescent="0.3">
      <c r="A13" s="33">
        <v>3</v>
      </c>
      <c r="B13" s="39">
        <v>102</v>
      </c>
      <c r="C13" s="39" t="s">
        <v>44</v>
      </c>
      <c r="D13" s="39" t="s">
        <v>45</v>
      </c>
      <c r="E13" s="42">
        <v>40140</v>
      </c>
      <c r="F13" s="39" t="s">
        <v>28</v>
      </c>
      <c r="G13" s="43">
        <v>5</v>
      </c>
      <c r="H13" s="39">
        <v>4.7</v>
      </c>
      <c r="I13" s="39">
        <v>3.5</v>
      </c>
      <c r="J13" s="39">
        <v>5</v>
      </c>
      <c r="K13" s="39">
        <v>1</v>
      </c>
      <c r="L13" s="44">
        <f t="shared" si="0"/>
        <v>19.2</v>
      </c>
    </row>
    <row r="14" spans="1:12" ht="14.4" x14ac:dyDescent="0.3">
      <c r="A14" s="33">
        <v>4</v>
      </c>
      <c r="B14" s="39">
        <v>101</v>
      </c>
      <c r="C14" s="40" t="s">
        <v>40</v>
      </c>
      <c r="D14" s="40" t="s">
        <v>41</v>
      </c>
      <c r="E14" s="41">
        <v>39395</v>
      </c>
      <c r="F14" s="39" t="s">
        <v>21</v>
      </c>
      <c r="G14" s="43">
        <v>5</v>
      </c>
      <c r="H14" s="39">
        <v>3.3</v>
      </c>
      <c r="I14" s="39">
        <v>3.75</v>
      </c>
      <c r="J14" s="39">
        <v>5</v>
      </c>
      <c r="K14" s="39">
        <v>2</v>
      </c>
      <c r="L14" s="44">
        <f t="shared" si="0"/>
        <v>19.05</v>
      </c>
    </row>
    <row r="15" spans="1:12" ht="14.4" x14ac:dyDescent="0.3">
      <c r="A15" s="33">
        <v>5</v>
      </c>
      <c r="B15" s="39">
        <v>97</v>
      </c>
      <c r="C15" s="39" t="s">
        <v>87</v>
      </c>
      <c r="D15" s="39" t="s">
        <v>88</v>
      </c>
      <c r="E15" s="42">
        <v>39285</v>
      </c>
      <c r="F15" s="39" t="s">
        <v>28</v>
      </c>
      <c r="G15" s="43">
        <v>2</v>
      </c>
      <c r="H15" s="39">
        <v>3.7</v>
      </c>
      <c r="I15" s="39">
        <v>4.75</v>
      </c>
      <c r="J15" s="39">
        <v>5</v>
      </c>
      <c r="K15" s="39">
        <v>3.5</v>
      </c>
      <c r="L15" s="44">
        <f t="shared" si="0"/>
        <v>18.95</v>
      </c>
    </row>
    <row r="16" spans="1:12" ht="14.4" x14ac:dyDescent="0.3">
      <c r="A16" s="33">
        <v>6</v>
      </c>
      <c r="B16" s="39">
        <v>107</v>
      </c>
      <c r="C16" s="40" t="s">
        <v>20</v>
      </c>
      <c r="D16" s="40" t="s">
        <v>23</v>
      </c>
      <c r="E16" s="41">
        <v>38565</v>
      </c>
      <c r="F16" s="39" t="s">
        <v>21</v>
      </c>
      <c r="G16" s="43">
        <v>4</v>
      </c>
      <c r="H16" s="39">
        <v>4.4000000000000004</v>
      </c>
      <c r="I16" s="39">
        <v>4</v>
      </c>
      <c r="J16" s="39">
        <v>4</v>
      </c>
      <c r="K16" s="39">
        <v>2.5</v>
      </c>
      <c r="L16" s="44">
        <f t="shared" si="0"/>
        <v>18.899999999999999</v>
      </c>
    </row>
    <row r="17" spans="1:12" ht="14.4" x14ac:dyDescent="0.3">
      <c r="A17" s="33">
        <v>7</v>
      </c>
      <c r="B17" s="39">
        <v>96</v>
      </c>
      <c r="C17" s="39" t="s">
        <v>36</v>
      </c>
      <c r="D17" s="39" t="s">
        <v>37</v>
      </c>
      <c r="E17" s="42">
        <v>39930</v>
      </c>
      <c r="F17" s="39" t="s">
        <v>28</v>
      </c>
      <c r="G17" s="43">
        <v>3</v>
      </c>
      <c r="H17" s="39">
        <v>4.8</v>
      </c>
      <c r="I17" s="39">
        <v>4</v>
      </c>
      <c r="J17" s="39">
        <v>5</v>
      </c>
      <c r="K17" s="39">
        <v>1</v>
      </c>
      <c r="L17" s="44">
        <f t="shared" si="0"/>
        <v>17.8</v>
      </c>
    </row>
    <row r="18" spans="1:12" ht="14.4" x14ac:dyDescent="0.3">
      <c r="A18" s="33">
        <v>8</v>
      </c>
      <c r="B18" s="39">
        <v>90</v>
      </c>
      <c r="C18" s="39" t="s">
        <v>34</v>
      </c>
      <c r="D18" s="39" t="s">
        <v>35</v>
      </c>
      <c r="E18" s="42">
        <v>39862</v>
      </c>
      <c r="F18" s="39" t="s">
        <v>28</v>
      </c>
      <c r="G18" s="43">
        <v>4</v>
      </c>
      <c r="H18" s="43">
        <v>3.7</v>
      </c>
      <c r="I18" s="43">
        <v>4</v>
      </c>
      <c r="J18" s="43">
        <v>5</v>
      </c>
      <c r="K18" s="43">
        <v>1</v>
      </c>
      <c r="L18" s="44">
        <f t="shared" si="0"/>
        <v>17.7</v>
      </c>
    </row>
    <row r="19" spans="1:12" ht="14.4" x14ac:dyDescent="0.3">
      <c r="A19" s="33">
        <v>9</v>
      </c>
      <c r="B19" s="39">
        <v>81</v>
      </c>
      <c r="C19" s="39" t="s">
        <v>50</v>
      </c>
      <c r="D19" s="39" t="s">
        <v>51</v>
      </c>
      <c r="E19" s="42">
        <v>40044</v>
      </c>
      <c r="F19" s="39" t="s">
        <v>28</v>
      </c>
      <c r="G19" s="43">
        <v>4</v>
      </c>
      <c r="H19" s="43">
        <v>4.4000000000000004</v>
      </c>
      <c r="I19" s="43">
        <v>2.75</v>
      </c>
      <c r="J19" s="43">
        <v>5</v>
      </c>
      <c r="K19" s="43">
        <v>1</v>
      </c>
      <c r="L19" s="44">
        <f t="shared" si="0"/>
        <v>17.149999999999999</v>
      </c>
    </row>
    <row r="20" spans="1:12" ht="14.4" x14ac:dyDescent="0.3">
      <c r="A20" s="33">
        <v>10</v>
      </c>
      <c r="B20" s="39">
        <v>92</v>
      </c>
      <c r="C20" s="39" t="s">
        <v>46</v>
      </c>
      <c r="D20" s="39" t="s">
        <v>47</v>
      </c>
      <c r="E20" s="42">
        <v>39757</v>
      </c>
      <c r="F20" s="39" t="s">
        <v>33</v>
      </c>
      <c r="G20" s="43">
        <v>4</v>
      </c>
      <c r="H20" s="43">
        <v>4.2</v>
      </c>
      <c r="I20" s="43">
        <v>3.9</v>
      </c>
      <c r="J20" s="43">
        <v>4</v>
      </c>
      <c r="K20" s="43">
        <v>1</v>
      </c>
      <c r="L20" s="44">
        <f t="shared" si="0"/>
        <v>17.100000000000001</v>
      </c>
    </row>
    <row r="21" spans="1:12" ht="14.4" x14ac:dyDescent="0.3">
      <c r="A21" s="33">
        <v>11</v>
      </c>
      <c r="B21" s="39">
        <v>99</v>
      </c>
      <c r="C21" s="40" t="s">
        <v>62</v>
      </c>
      <c r="D21" s="40" t="s">
        <v>63</v>
      </c>
      <c r="E21" s="41">
        <v>39937</v>
      </c>
      <c r="F21" s="39" t="s">
        <v>21</v>
      </c>
      <c r="G21" s="43">
        <v>5</v>
      </c>
      <c r="H21" s="43">
        <v>4</v>
      </c>
      <c r="I21" s="43">
        <v>4</v>
      </c>
      <c r="J21" s="43">
        <v>3</v>
      </c>
      <c r="K21" s="43">
        <v>1</v>
      </c>
      <c r="L21" s="44">
        <f t="shared" si="0"/>
        <v>17</v>
      </c>
    </row>
    <row r="22" spans="1:12" ht="14.4" x14ac:dyDescent="0.3">
      <c r="A22" s="33">
        <v>12</v>
      </c>
      <c r="B22" s="39">
        <v>103</v>
      </c>
      <c r="C22" s="39" t="s">
        <v>66</v>
      </c>
      <c r="D22" s="39" t="s">
        <v>67</v>
      </c>
      <c r="E22" s="42">
        <v>39598</v>
      </c>
      <c r="F22" s="39" t="s">
        <v>28</v>
      </c>
      <c r="G22" s="43">
        <v>4</v>
      </c>
      <c r="H22" s="43">
        <v>3.4</v>
      </c>
      <c r="I22" s="43">
        <v>2</v>
      </c>
      <c r="J22" s="43">
        <v>5</v>
      </c>
      <c r="K22" s="43">
        <v>1</v>
      </c>
      <c r="L22" s="44">
        <f>SUM(G22:K22)</f>
        <v>15.4</v>
      </c>
    </row>
    <row r="23" spans="1:12" ht="14.4" x14ac:dyDescent="0.3">
      <c r="A23" s="33">
        <v>13</v>
      </c>
      <c r="B23" s="39">
        <v>87</v>
      </c>
      <c r="C23" s="39" t="s">
        <v>26</v>
      </c>
      <c r="D23" s="39" t="s">
        <v>27</v>
      </c>
      <c r="E23" s="42">
        <v>39727</v>
      </c>
      <c r="F23" s="39" t="s">
        <v>28</v>
      </c>
      <c r="G23" s="43">
        <v>2</v>
      </c>
      <c r="H23" s="43">
        <v>3.9</v>
      </c>
      <c r="I23" s="43">
        <v>2.75</v>
      </c>
      <c r="J23" s="43">
        <v>4</v>
      </c>
      <c r="K23" s="43">
        <v>2</v>
      </c>
      <c r="L23" s="44">
        <f>SUM(G23:K23)</f>
        <v>14.65</v>
      </c>
    </row>
    <row r="24" spans="1:12" ht="14.4" x14ac:dyDescent="0.3">
      <c r="A24" s="33">
        <v>14</v>
      </c>
      <c r="B24" s="39">
        <v>91</v>
      </c>
      <c r="C24" s="39" t="s">
        <v>31</v>
      </c>
      <c r="D24" s="39" t="s">
        <v>32</v>
      </c>
      <c r="E24" s="42">
        <v>39118</v>
      </c>
      <c r="F24" s="39" t="s">
        <v>33</v>
      </c>
      <c r="G24" s="43">
        <v>3</v>
      </c>
      <c r="H24" s="43">
        <v>2.7</v>
      </c>
      <c r="I24" s="43">
        <v>2.75</v>
      </c>
      <c r="J24" s="43">
        <v>4</v>
      </c>
      <c r="K24" s="43">
        <v>2</v>
      </c>
      <c r="L24" s="44">
        <f t="shared" si="0"/>
        <v>14.45</v>
      </c>
    </row>
    <row r="25" spans="1:12" ht="14.4" x14ac:dyDescent="0.3">
      <c r="A25" s="15"/>
      <c r="B25" s="39">
        <v>93</v>
      </c>
      <c r="C25" s="39" t="s">
        <v>71</v>
      </c>
      <c r="D25" s="39" t="s">
        <v>72</v>
      </c>
      <c r="E25" s="42">
        <v>39231</v>
      </c>
      <c r="F25" s="39" t="s">
        <v>33</v>
      </c>
      <c r="G25" s="43"/>
      <c r="H25" s="39"/>
      <c r="I25" s="39"/>
      <c r="J25" s="39"/>
      <c r="K25" s="39"/>
      <c r="L25" s="39" t="s">
        <v>85</v>
      </c>
    </row>
    <row r="26" spans="1:12" ht="14.4" x14ac:dyDescent="0.3">
      <c r="A26" s="15"/>
      <c r="B26" s="39">
        <v>82</v>
      </c>
      <c r="C26" s="39" t="s">
        <v>68</v>
      </c>
      <c r="D26" s="39" t="s">
        <v>69</v>
      </c>
      <c r="E26" s="42">
        <v>39811</v>
      </c>
      <c r="F26" s="39" t="s">
        <v>28</v>
      </c>
      <c r="G26" s="43"/>
      <c r="H26" s="39"/>
      <c r="I26" s="39"/>
      <c r="J26" s="39"/>
      <c r="K26" s="39"/>
      <c r="L26" s="39" t="s">
        <v>85</v>
      </c>
    </row>
    <row r="27" spans="1:12" ht="14.4" x14ac:dyDescent="0.3">
      <c r="A27" s="34"/>
      <c r="B27" s="35"/>
      <c r="C27" s="35"/>
      <c r="D27" s="35"/>
      <c r="E27" s="36"/>
      <c r="F27" s="35"/>
      <c r="G27" s="37"/>
      <c r="H27" s="14"/>
    </row>
    <row r="28" spans="1:12" ht="14.4" x14ac:dyDescent="0.3">
      <c r="A28" s="34"/>
    </row>
    <row r="29" spans="1:12" ht="14.4" x14ac:dyDescent="0.3">
      <c r="A29" s="34"/>
    </row>
    <row r="30" spans="1:12" ht="14.4" x14ac:dyDescent="0.3">
      <c r="A30" s="34"/>
      <c r="B30" s="35"/>
      <c r="C30" s="35"/>
      <c r="D30" s="35"/>
      <c r="E30" s="36"/>
      <c r="F30" s="35"/>
      <c r="G30" s="37"/>
    </row>
    <row r="31" spans="1:12" ht="14.4" x14ac:dyDescent="0.3">
      <c r="A31" s="34"/>
      <c r="B31" s="35"/>
      <c r="C31" s="35"/>
      <c r="D31" s="35"/>
      <c r="E31" s="35"/>
      <c r="F31" s="35"/>
      <c r="G31" s="37"/>
    </row>
    <row r="32" spans="1:12" ht="14.4" x14ac:dyDescent="0.3">
      <c r="A32" s="34"/>
      <c r="B32" s="35"/>
      <c r="C32" s="35"/>
      <c r="D32" s="35"/>
      <c r="E32" s="36"/>
      <c r="F32" s="35"/>
      <c r="G32" s="37"/>
    </row>
    <row r="33" spans="1:7" ht="14.4" x14ac:dyDescent="0.3">
      <c r="A33" s="34"/>
      <c r="B33" s="35"/>
      <c r="C33" s="35"/>
      <c r="D33" s="35"/>
      <c r="E33" s="36"/>
      <c r="F33" s="35"/>
      <c r="G33" s="37"/>
    </row>
    <row r="34" spans="1:7" ht="14.4" x14ac:dyDescent="0.3">
      <c r="A34" s="34"/>
      <c r="B34" s="35"/>
      <c r="C34" s="35"/>
      <c r="D34" s="35"/>
      <c r="E34" s="36"/>
      <c r="F34" s="35"/>
      <c r="G34" s="37"/>
    </row>
  </sheetData>
  <mergeCells count="2">
    <mergeCell ref="C5:F5"/>
    <mergeCell ref="C8:F8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tabSelected="1" zoomScaleNormal="100" workbookViewId="0">
      <selection activeCell="N4" sqref="N4"/>
    </sheetView>
  </sheetViews>
  <sheetFormatPr baseColWidth="10" defaultColWidth="8.88671875" defaultRowHeight="13.2" x14ac:dyDescent="0.25"/>
  <cols>
    <col min="1" max="1" width="15.109375" customWidth="1"/>
    <col min="2" max="2" width="17.33203125" customWidth="1"/>
    <col min="3" max="3" width="12.6640625" customWidth="1"/>
    <col min="4" max="4" width="14" customWidth="1"/>
    <col min="5" max="5" width="16.21875" customWidth="1"/>
    <col min="6" max="6" width="15.109375" customWidth="1"/>
    <col min="7" max="7" width="4.44140625" customWidth="1"/>
    <col min="8" max="8" width="11.5546875" customWidth="1"/>
    <col min="11" max="12" width="9.77734375" bestFit="1" customWidth="1"/>
    <col min="13" max="13" width="15.33203125" bestFit="1" customWidth="1"/>
    <col min="14" max="14" width="18.44140625" bestFit="1" customWidth="1"/>
  </cols>
  <sheetData>
    <row r="1" spans="1:14" ht="21" customHeight="1" x14ac:dyDescent="0.25">
      <c r="A1" s="2"/>
      <c r="B1" s="2"/>
      <c r="C1" s="2"/>
      <c r="D1" s="2"/>
      <c r="E1" s="2"/>
      <c r="F1" s="2"/>
      <c r="G1" s="2"/>
      <c r="H1" s="2"/>
      <c r="I1" s="62" t="s">
        <v>105</v>
      </c>
      <c r="J1" s="62"/>
      <c r="K1" s="62"/>
      <c r="L1" s="62"/>
      <c r="M1" s="62"/>
      <c r="N1" s="62"/>
    </row>
    <row r="2" spans="1:14" ht="21" customHeight="1" x14ac:dyDescent="0.25">
      <c r="A2" s="2"/>
      <c r="B2" s="10" t="s">
        <v>12</v>
      </c>
      <c r="C2" s="10"/>
      <c r="D2" s="10"/>
      <c r="E2" s="10"/>
      <c r="F2" s="5"/>
      <c r="G2" s="5"/>
      <c r="H2" s="2"/>
      <c r="I2" s="65" t="s">
        <v>13</v>
      </c>
      <c r="J2" s="65" t="s">
        <v>92</v>
      </c>
      <c r="K2" s="65" t="s">
        <v>15</v>
      </c>
      <c r="L2" s="65" t="s">
        <v>16</v>
      </c>
      <c r="M2" s="65" t="s">
        <v>100</v>
      </c>
      <c r="N2" s="65" t="s">
        <v>18</v>
      </c>
    </row>
    <row r="3" spans="1:14" ht="18" x14ac:dyDescent="0.3">
      <c r="A3" s="4"/>
      <c r="B3" s="10" t="s">
        <v>11</v>
      </c>
      <c r="C3" s="10"/>
      <c r="D3" s="10"/>
      <c r="E3" s="10"/>
      <c r="F3" s="5"/>
      <c r="G3" s="5"/>
      <c r="H3" s="4"/>
      <c r="I3" s="66" t="s">
        <v>101</v>
      </c>
      <c r="J3" s="39">
        <v>84</v>
      </c>
      <c r="K3" s="39" t="s">
        <v>52</v>
      </c>
      <c r="L3" s="39" t="s">
        <v>90</v>
      </c>
      <c r="M3" s="42">
        <v>39443</v>
      </c>
      <c r="N3" s="39" t="s">
        <v>22</v>
      </c>
    </row>
    <row r="4" spans="1:14" ht="21" customHeight="1" x14ac:dyDescent="0.3">
      <c r="A4" s="4"/>
      <c r="B4" s="3"/>
      <c r="C4" s="3"/>
      <c r="D4" s="3"/>
      <c r="E4" s="3"/>
      <c r="F4" s="3"/>
      <c r="G4" s="3"/>
      <c r="H4" s="4"/>
      <c r="I4" s="66" t="s">
        <v>102</v>
      </c>
      <c r="J4" s="39">
        <v>95</v>
      </c>
      <c r="K4" s="39" t="s">
        <v>48</v>
      </c>
      <c r="L4" s="39" t="s">
        <v>35</v>
      </c>
      <c r="M4" s="42">
        <v>39395</v>
      </c>
      <c r="N4" s="39" t="s">
        <v>106</v>
      </c>
    </row>
    <row r="5" spans="1:14" ht="16.5" customHeight="1" x14ac:dyDescent="0.3">
      <c r="A5" s="9"/>
      <c r="B5" s="9"/>
      <c r="C5" s="9"/>
      <c r="D5" s="9"/>
      <c r="E5" s="9"/>
      <c r="F5" s="9"/>
      <c r="I5" s="66" t="s">
        <v>103</v>
      </c>
      <c r="J5" s="39">
        <v>101</v>
      </c>
      <c r="K5" s="40" t="s">
        <v>40</v>
      </c>
      <c r="L5" s="40" t="s">
        <v>41</v>
      </c>
      <c r="M5" s="41">
        <v>39395</v>
      </c>
      <c r="N5" s="39" t="s">
        <v>21</v>
      </c>
    </row>
    <row r="6" spans="1:14" ht="16.5" customHeight="1" x14ac:dyDescent="0.3">
      <c r="A6" s="9" t="s">
        <v>0</v>
      </c>
      <c r="B6" s="9"/>
      <c r="C6" s="9"/>
      <c r="D6" s="9"/>
      <c r="E6" s="9"/>
      <c r="F6" s="9"/>
      <c r="I6" s="66" t="s">
        <v>104</v>
      </c>
      <c r="J6" s="39">
        <v>99</v>
      </c>
      <c r="K6" s="40" t="s">
        <v>62</v>
      </c>
      <c r="L6" s="40" t="s">
        <v>63</v>
      </c>
      <c r="M6" s="41">
        <v>39937</v>
      </c>
      <c r="N6" s="39" t="s">
        <v>21</v>
      </c>
    </row>
    <row r="7" spans="1:14" ht="16.5" customHeight="1" x14ac:dyDescent="0.25">
      <c r="A7" s="6" t="s">
        <v>1</v>
      </c>
      <c r="B7" s="7"/>
      <c r="C7" s="7"/>
      <c r="D7" s="7"/>
      <c r="E7" s="8"/>
      <c r="F7" s="1"/>
    </row>
    <row r="8" spans="1:14" ht="16.5" customHeight="1" x14ac:dyDescent="0.25">
      <c r="A8" s="45" t="s">
        <v>2</v>
      </c>
      <c r="B8" s="45" t="s">
        <v>3</v>
      </c>
      <c r="C8" s="45" t="s">
        <v>4</v>
      </c>
      <c r="D8" s="45" t="s">
        <v>5</v>
      </c>
      <c r="E8" s="45" t="s">
        <v>6</v>
      </c>
      <c r="F8" s="46" t="s">
        <v>7</v>
      </c>
      <c r="I8" s="61" t="s">
        <v>94</v>
      </c>
      <c r="J8" s="61"/>
      <c r="K8" s="61"/>
      <c r="L8" s="61"/>
      <c r="M8" s="61"/>
      <c r="N8" s="61"/>
    </row>
    <row r="9" spans="1:14" ht="16.5" customHeight="1" x14ac:dyDescent="0.3">
      <c r="A9" s="39">
        <v>95</v>
      </c>
      <c r="B9" s="39" t="s">
        <v>48</v>
      </c>
      <c r="C9" s="39" t="s">
        <v>35</v>
      </c>
      <c r="D9" s="42">
        <v>39395</v>
      </c>
      <c r="E9" s="39" t="s">
        <v>49</v>
      </c>
      <c r="F9" s="39">
        <f>2+2+2+2</f>
        <v>8</v>
      </c>
      <c r="G9" s="57" t="s">
        <v>89</v>
      </c>
      <c r="I9" s="62" t="s">
        <v>95</v>
      </c>
      <c r="J9" s="62"/>
      <c r="K9" s="62"/>
      <c r="L9" s="62" t="s">
        <v>96</v>
      </c>
      <c r="M9" s="62"/>
      <c r="N9" s="62"/>
    </row>
    <row r="10" spans="1:14" ht="16.5" customHeight="1" x14ac:dyDescent="0.3">
      <c r="A10" s="39">
        <v>102</v>
      </c>
      <c r="B10" s="39" t="s">
        <v>44</v>
      </c>
      <c r="C10" s="39" t="s">
        <v>45</v>
      </c>
      <c r="D10" s="42">
        <v>40140</v>
      </c>
      <c r="E10" s="39" t="s">
        <v>28</v>
      </c>
      <c r="F10" s="39">
        <f>0+2+2+0</f>
        <v>4</v>
      </c>
      <c r="G10" s="57" t="s">
        <v>89</v>
      </c>
      <c r="I10" s="63">
        <v>95</v>
      </c>
      <c r="J10" s="63" t="s">
        <v>48</v>
      </c>
      <c r="K10" s="63" t="s">
        <v>35</v>
      </c>
      <c r="L10" s="39">
        <v>81</v>
      </c>
      <c r="M10" s="39" t="s">
        <v>50</v>
      </c>
      <c r="N10" s="39" t="s">
        <v>51</v>
      </c>
    </row>
    <row r="11" spans="1:14" ht="16.5" customHeight="1" x14ac:dyDescent="0.3">
      <c r="A11" s="39">
        <v>86</v>
      </c>
      <c r="B11" s="39" t="s">
        <v>54</v>
      </c>
      <c r="C11" s="39" t="s">
        <v>55</v>
      </c>
      <c r="D11" s="42">
        <v>39919</v>
      </c>
      <c r="E11" s="39" t="s">
        <v>28</v>
      </c>
      <c r="F11" s="39">
        <f>2+0+0+2</f>
        <v>4</v>
      </c>
      <c r="G11" s="57" t="s">
        <v>89</v>
      </c>
      <c r="I11" s="63">
        <v>101</v>
      </c>
      <c r="J11" s="64" t="s">
        <v>40</v>
      </c>
      <c r="K11" s="64" t="s">
        <v>41</v>
      </c>
      <c r="L11" s="39">
        <v>102</v>
      </c>
      <c r="M11" s="39" t="s">
        <v>44</v>
      </c>
      <c r="N11" s="39" t="s">
        <v>45</v>
      </c>
    </row>
    <row r="12" spans="1:14" ht="16.5" customHeight="1" x14ac:dyDescent="0.3">
      <c r="A12" s="39">
        <v>91</v>
      </c>
      <c r="B12" s="39" t="s">
        <v>31</v>
      </c>
      <c r="C12" s="39" t="s">
        <v>32</v>
      </c>
      <c r="D12" s="42">
        <v>39118</v>
      </c>
      <c r="E12" s="39" t="s">
        <v>33</v>
      </c>
      <c r="F12" s="39">
        <f>0+0+2+2</f>
        <v>4</v>
      </c>
      <c r="G12" s="57"/>
      <c r="I12" s="63">
        <v>99</v>
      </c>
      <c r="J12" s="64" t="s">
        <v>62</v>
      </c>
      <c r="K12" s="64" t="s">
        <v>63</v>
      </c>
      <c r="L12" s="39">
        <v>100</v>
      </c>
      <c r="M12" s="40" t="s">
        <v>42</v>
      </c>
      <c r="N12" s="40" t="s">
        <v>43</v>
      </c>
    </row>
    <row r="13" spans="1:14" ht="16.5" customHeight="1" x14ac:dyDescent="0.3">
      <c r="A13" s="39">
        <v>103</v>
      </c>
      <c r="B13" s="39" t="s">
        <v>66</v>
      </c>
      <c r="C13" s="39" t="s">
        <v>67</v>
      </c>
      <c r="D13" s="42">
        <v>39598</v>
      </c>
      <c r="E13" s="39" t="s">
        <v>28</v>
      </c>
      <c r="F13" s="39">
        <f>0+0+0+0</f>
        <v>0</v>
      </c>
      <c r="G13" s="57"/>
      <c r="I13" s="63">
        <v>84</v>
      </c>
      <c r="J13" s="63" t="s">
        <v>52</v>
      </c>
      <c r="K13" s="63" t="s">
        <v>90</v>
      </c>
      <c r="L13" s="39">
        <v>86</v>
      </c>
      <c r="M13" s="39" t="s">
        <v>54</v>
      </c>
      <c r="N13" s="39" t="s">
        <v>55</v>
      </c>
    </row>
    <row r="14" spans="1:14" ht="16.5" customHeight="1" x14ac:dyDescent="0.25">
      <c r="A14" s="50" t="s">
        <v>8</v>
      </c>
      <c r="B14" s="51"/>
      <c r="C14" s="51"/>
      <c r="D14" s="51"/>
      <c r="E14" s="52"/>
      <c r="F14" s="53"/>
      <c r="G14" s="57"/>
      <c r="I14" s="38"/>
      <c r="J14" s="38"/>
      <c r="K14" s="38"/>
      <c r="L14" s="38"/>
      <c r="M14" s="38"/>
      <c r="N14" s="38"/>
    </row>
    <row r="15" spans="1:14" ht="16.5" customHeight="1" x14ac:dyDescent="0.25">
      <c r="A15" s="54" t="s">
        <v>2</v>
      </c>
      <c r="B15" s="54" t="s">
        <v>3</v>
      </c>
      <c r="C15" s="55" t="s">
        <v>4</v>
      </c>
      <c r="D15" s="54" t="s">
        <v>5</v>
      </c>
      <c r="E15" s="54" t="s">
        <v>6</v>
      </c>
      <c r="F15" s="56" t="s">
        <v>7</v>
      </c>
      <c r="G15" s="57"/>
      <c r="I15" s="67" t="s">
        <v>97</v>
      </c>
      <c r="J15" s="67"/>
      <c r="K15" s="67"/>
      <c r="L15" s="67"/>
      <c r="M15" s="67"/>
      <c r="N15" s="67"/>
    </row>
    <row r="16" spans="1:14" ht="16.5" customHeight="1" x14ac:dyDescent="0.3">
      <c r="A16" s="39">
        <v>101</v>
      </c>
      <c r="B16" s="40" t="s">
        <v>40</v>
      </c>
      <c r="C16" s="40" t="s">
        <v>41</v>
      </c>
      <c r="D16" s="41">
        <v>39395</v>
      </c>
      <c r="E16" s="39" t="s">
        <v>21</v>
      </c>
      <c r="F16" s="39">
        <f>2+2+2+2</f>
        <v>8</v>
      </c>
      <c r="G16" s="57" t="s">
        <v>89</v>
      </c>
      <c r="I16" s="68" t="s">
        <v>95</v>
      </c>
      <c r="J16" s="68"/>
      <c r="K16" s="68"/>
      <c r="L16" s="68" t="s">
        <v>96</v>
      </c>
      <c r="M16" s="68"/>
      <c r="N16" s="68"/>
    </row>
    <row r="17" spans="1:14" ht="16.5" customHeight="1" x14ac:dyDescent="0.3">
      <c r="A17" s="39">
        <v>81</v>
      </c>
      <c r="B17" s="39" t="s">
        <v>50</v>
      </c>
      <c r="C17" s="39" t="s">
        <v>51</v>
      </c>
      <c r="D17" s="42">
        <v>40044</v>
      </c>
      <c r="E17" s="39" t="s">
        <v>28</v>
      </c>
      <c r="F17" s="39">
        <f>2+2+2+0</f>
        <v>6</v>
      </c>
      <c r="G17" s="57" t="s">
        <v>89</v>
      </c>
      <c r="I17" s="63">
        <v>95</v>
      </c>
      <c r="J17" s="63" t="s">
        <v>48</v>
      </c>
      <c r="K17" s="63" t="s">
        <v>35</v>
      </c>
      <c r="L17" s="39">
        <v>101</v>
      </c>
      <c r="M17" s="40" t="s">
        <v>40</v>
      </c>
      <c r="N17" s="40" t="s">
        <v>41</v>
      </c>
    </row>
    <row r="18" spans="1:14" ht="16.5" customHeight="1" x14ac:dyDescent="0.3">
      <c r="A18" s="39">
        <v>87</v>
      </c>
      <c r="B18" s="39" t="s">
        <v>26</v>
      </c>
      <c r="C18" s="39" t="s">
        <v>27</v>
      </c>
      <c r="D18" s="42">
        <v>39727</v>
      </c>
      <c r="E18" s="39" t="s">
        <v>28</v>
      </c>
      <c r="F18" s="39">
        <f>0+0+2+2</f>
        <v>4</v>
      </c>
      <c r="G18" s="57"/>
      <c r="I18" s="39">
        <v>99</v>
      </c>
      <c r="J18" s="40" t="s">
        <v>62</v>
      </c>
      <c r="K18" s="40" t="s">
        <v>63</v>
      </c>
      <c r="L18" s="63">
        <v>84</v>
      </c>
      <c r="M18" s="63" t="s">
        <v>52</v>
      </c>
      <c r="N18" s="63" t="s">
        <v>90</v>
      </c>
    </row>
    <row r="19" spans="1:14" ht="16.5" customHeight="1" x14ac:dyDescent="0.3">
      <c r="A19" s="39">
        <v>92</v>
      </c>
      <c r="B19" s="39" t="s">
        <v>46</v>
      </c>
      <c r="C19" s="39" t="s">
        <v>47</v>
      </c>
      <c r="D19" s="42">
        <v>39757</v>
      </c>
      <c r="E19" s="39" t="s">
        <v>33</v>
      </c>
      <c r="F19" s="39">
        <f>0+0+0+2</f>
        <v>2</v>
      </c>
      <c r="G19" s="57"/>
      <c r="I19" s="38"/>
      <c r="J19" s="38"/>
      <c r="K19" s="38"/>
      <c r="L19" s="38"/>
      <c r="M19" s="38"/>
      <c r="N19" s="38"/>
    </row>
    <row r="20" spans="1:14" ht="16.5" customHeight="1" x14ac:dyDescent="0.3">
      <c r="A20" s="39">
        <v>98</v>
      </c>
      <c r="B20" s="40" t="s">
        <v>64</v>
      </c>
      <c r="C20" s="40" t="s">
        <v>65</v>
      </c>
      <c r="D20" s="41">
        <v>39999</v>
      </c>
      <c r="E20" s="39" t="s">
        <v>28</v>
      </c>
      <c r="F20" s="39">
        <f>0+0+0+0</f>
        <v>0</v>
      </c>
      <c r="G20" s="57"/>
      <c r="I20" s="67" t="s">
        <v>98</v>
      </c>
      <c r="J20" s="67"/>
      <c r="K20" s="67"/>
      <c r="L20" s="67"/>
      <c r="M20" s="67"/>
      <c r="N20" s="67"/>
    </row>
    <row r="21" spans="1:14" ht="16.5" customHeight="1" x14ac:dyDescent="0.3">
      <c r="A21" s="50" t="s">
        <v>9</v>
      </c>
      <c r="B21" s="51"/>
      <c r="C21" s="51"/>
      <c r="D21" s="51"/>
      <c r="E21" s="52"/>
      <c r="F21" s="53"/>
      <c r="G21" s="57"/>
      <c r="I21" s="63">
        <v>101</v>
      </c>
      <c r="J21" s="64" t="s">
        <v>40</v>
      </c>
      <c r="K21" s="64" t="s">
        <v>41</v>
      </c>
      <c r="L21" s="39">
        <v>99</v>
      </c>
      <c r="M21" s="40" t="s">
        <v>62</v>
      </c>
      <c r="N21" s="40" t="s">
        <v>63</v>
      </c>
    </row>
    <row r="22" spans="1:14" ht="16.5" customHeight="1" x14ac:dyDescent="0.25">
      <c r="A22" s="54" t="s">
        <v>2</v>
      </c>
      <c r="B22" s="54" t="s">
        <v>3</v>
      </c>
      <c r="C22" s="54" t="s">
        <v>4</v>
      </c>
      <c r="D22" s="54" t="s">
        <v>5</v>
      </c>
      <c r="E22" s="54" t="s">
        <v>6</v>
      </c>
      <c r="F22" s="56" t="s">
        <v>7</v>
      </c>
      <c r="G22" s="57"/>
      <c r="I22" s="38"/>
      <c r="J22" s="38"/>
      <c r="K22" s="38"/>
      <c r="L22" s="38"/>
      <c r="M22" s="38"/>
      <c r="N22" s="38"/>
    </row>
    <row r="23" spans="1:14" ht="16.5" customHeight="1" x14ac:dyDescent="0.3">
      <c r="A23" s="39">
        <v>88</v>
      </c>
      <c r="B23" s="39" t="s">
        <v>38</v>
      </c>
      <c r="C23" s="39" t="s">
        <v>39</v>
      </c>
      <c r="D23" s="42">
        <v>39888</v>
      </c>
      <c r="E23" s="39" t="s">
        <v>28</v>
      </c>
      <c r="F23" s="39">
        <f>2+2+2</f>
        <v>6</v>
      </c>
      <c r="G23" s="57" t="s">
        <v>91</v>
      </c>
      <c r="I23" s="67" t="s">
        <v>99</v>
      </c>
      <c r="J23" s="67"/>
      <c r="K23" s="67"/>
      <c r="L23" s="67"/>
      <c r="M23" s="67"/>
      <c r="N23" s="67"/>
    </row>
    <row r="24" spans="1:14" ht="16.5" customHeight="1" x14ac:dyDescent="0.3">
      <c r="A24" s="39">
        <v>106</v>
      </c>
      <c r="B24" s="39" t="s">
        <v>76</v>
      </c>
      <c r="C24" s="39" t="s">
        <v>77</v>
      </c>
      <c r="D24" s="42">
        <v>2009</v>
      </c>
      <c r="E24" s="39" t="s">
        <v>21</v>
      </c>
      <c r="F24" s="39">
        <f>0+2+2</f>
        <v>4</v>
      </c>
      <c r="G24" s="57" t="s">
        <v>75</v>
      </c>
      <c r="I24" s="39">
        <v>95</v>
      </c>
      <c r="J24" s="39" t="s">
        <v>48</v>
      </c>
      <c r="K24" s="39" t="s">
        <v>35</v>
      </c>
      <c r="L24" s="63">
        <v>84</v>
      </c>
      <c r="M24" s="63" t="s">
        <v>52</v>
      </c>
      <c r="N24" s="63" t="s">
        <v>90</v>
      </c>
    </row>
    <row r="25" spans="1:14" ht="16.5" customHeight="1" x14ac:dyDescent="0.3">
      <c r="A25" s="39">
        <v>104</v>
      </c>
      <c r="B25" s="39" t="s">
        <v>58</v>
      </c>
      <c r="C25" s="39" t="s">
        <v>59</v>
      </c>
      <c r="D25" s="42">
        <v>39573</v>
      </c>
      <c r="E25" s="39" t="s">
        <v>28</v>
      </c>
      <c r="F25" s="39">
        <f>2+0+0</f>
        <v>2</v>
      </c>
      <c r="G25" s="57" t="s">
        <v>91</v>
      </c>
    </row>
    <row r="26" spans="1:14" ht="16.5" customHeight="1" x14ac:dyDescent="0.3">
      <c r="A26" s="39">
        <v>99</v>
      </c>
      <c r="B26" s="40" t="s">
        <v>62</v>
      </c>
      <c r="C26" s="40" t="s">
        <v>63</v>
      </c>
      <c r="D26" s="41">
        <v>39937</v>
      </c>
      <c r="E26" s="39" t="s">
        <v>21</v>
      </c>
      <c r="F26" s="39">
        <f>0+0+0</f>
        <v>0</v>
      </c>
      <c r="G26" s="57" t="s">
        <v>89</v>
      </c>
    </row>
    <row r="27" spans="1:14" ht="16.5" customHeight="1" x14ac:dyDescent="0.25">
      <c r="A27" s="47" t="s">
        <v>10</v>
      </c>
      <c r="B27" s="48"/>
      <c r="C27" s="48"/>
      <c r="D27" s="48"/>
      <c r="E27" s="49"/>
      <c r="F27" s="1"/>
      <c r="G27" s="57"/>
    </row>
    <row r="28" spans="1:14" ht="16.5" customHeight="1" x14ac:dyDescent="0.25">
      <c r="A28" s="58" t="s">
        <v>92</v>
      </c>
      <c r="B28" s="58" t="s">
        <v>15</v>
      </c>
      <c r="C28" s="58" t="s">
        <v>16</v>
      </c>
      <c r="D28" s="58" t="s">
        <v>17</v>
      </c>
      <c r="E28" s="58" t="s">
        <v>18</v>
      </c>
      <c r="F28" s="59" t="s">
        <v>93</v>
      </c>
      <c r="G28" s="57"/>
    </row>
    <row r="29" spans="1:14" ht="16.5" customHeight="1" x14ac:dyDescent="0.3">
      <c r="A29" s="39">
        <v>84</v>
      </c>
      <c r="B29" s="39" t="s">
        <v>52</v>
      </c>
      <c r="C29" s="39" t="s">
        <v>90</v>
      </c>
      <c r="D29" s="42">
        <v>39443</v>
      </c>
      <c r="E29" s="39" t="s">
        <v>28</v>
      </c>
      <c r="F29" s="39">
        <f>2+0+2</f>
        <v>4</v>
      </c>
      <c r="G29" s="57" t="s">
        <v>89</v>
      </c>
    </row>
    <row r="30" spans="1:14" ht="16.5" customHeight="1" x14ac:dyDescent="0.3">
      <c r="A30" s="39">
        <v>100</v>
      </c>
      <c r="B30" s="40" t="s">
        <v>42</v>
      </c>
      <c r="C30" s="40" t="s">
        <v>43</v>
      </c>
      <c r="D30" s="41">
        <v>37159</v>
      </c>
      <c r="E30" s="39" t="s">
        <v>21</v>
      </c>
      <c r="F30" s="39">
        <f>2+2+0</f>
        <v>4</v>
      </c>
      <c r="G30" s="57" t="s">
        <v>89</v>
      </c>
    </row>
    <row r="31" spans="1:14" ht="16.5" customHeight="1" x14ac:dyDescent="0.3">
      <c r="A31" s="39">
        <v>89</v>
      </c>
      <c r="B31" s="39" t="s">
        <v>60</v>
      </c>
      <c r="C31" s="39" t="s">
        <v>61</v>
      </c>
      <c r="D31" s="42">
        <v>40134</v>
      </c>
      <c r="E31" s="39" t="s">
        <v>28</v>
      </c>
      <c r="F31" s="39">
        <f>0+0+2</f>
        <v>2</v>
      </c>
      <c r="G31" s="57"/>
    </row>
    <row r="32" spans="1:14" ht="16.5" customHeight="1" x14ac:dyDescent="0.3">
      <c r="A32" s="39">
        <v>105</v>
      </c>
      <c r="B32" s="39" t="s">
        <v>56</v>
      </c>
      <c r="C32" s="39" t="s">
        <v>57</v>
      </c>
      <c r="D32" s="60">
        <v>2009</v>
      </c>
      <c r="E32" s="39" t="s">
        <v>21</v>
      </c>
      <c r="F32" s="39">
        <f>0+2+0</f>
        <v>2</v>
      </c>
      <c r="G32" s="57"/>
    </row>
  </sheetData>
  <mergeCells count="17">
    <mergeCell ref="I20:N20"/>
    <mergeCell ref="I23:N23"/>
    <mergeCell ref="I1:N1"/>
    <mergeCell ref="I8:N8"/>
    <mergeCell ref="I9:K9"/>
    <mergeCell ref="L9:N9"/>
    <mergeCell ref="I15:N15"/>
    <mergeCell ref="I16:K16"/>
    <mergeCell ref="L16:N16"/>
    <mergeCell ref="A14:E14"/>
    <mergeCell ref="A21:E21"/>
    <mergeCell ref="A27:E27"/>
    <mergeCell ref="A5:F5"/>
    <mergeCell ref="B2:E2"/>
    <mergeCell ref="B3:E3"/>
    <mergeCell ref="A6:F6"/>
    <mergeCell ref="A7:E7"/>
  </mergeCells>
  <pageMargins left="0.7" right="0.7" top="0.75" bottom="0.75" header="0.3" footer="0.3"/>
  <pageSetup paperSize="9" scale="98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1</vt:i4>
      </vt:variant>
    </vt:vector>
  </HeadingPairs>
  <TitlesOfParts>
    <vt:vector size="4" baseType="lpstr">
      <vt:lpstr>speedrun 2009 AV</vt:lpstr>
      <vt:lpstr>freerun 2009 AV</vt:lpstr>
      <vt:lpstr>chat souris 2009 AV</vt:lpstr>
      <vt:lpstr>'chat souris 2009 AV'!Zone_d_impression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STADLER</dc:creator>
  <cp:lastModifiedBy>Steven STADLER</cp:lastModifiedBy>
  <dcterms:created xsi:type="dcterms:W3CDTF">2024-04-25T14:11:57Z</dcterms:created>
  <dcterms:modified xsi:type="dcterms:W3CDTF">2024-05-06T09:54:38Z</dcterms:modified>
</cp:coreProperties>
</file>