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Veronique\15- FORMATEUR Nat\2023-2024\"/>
    </mc:Choice>
  </mc:AlternateContent>
  <xr:revisionPtr revIDLastSave="0" documentId="13_ncr:1_{5A1E0682-C1C7-4E5E-B850-F18A7DD80FA0}" xr6:coauthVersionLast="47" xr6:coauthVersionMax="47" xr10:uidLastSave="{00000000-0000-0000-0000-000000000000}"/>
  <bookViews>
    <workbookView xWindow="28680" yWindow="-120" windowWidth="29040" windowHeight="15720" firstSheet="4" activeTab="11" xr2:uid="{00000000-000D-0000-FFFF-FFFF00000000}"/>
  </bookViews>
  <sheets>
    <sheet name="Tableau chutes" sheetId="29" r:id="rId1"/>
    <sheet name="BA " sheetId="25" r:id="rId2"/>
    <sheet name="Chute Fiche" sheetId="2" r:id="rId3"/>
    <sheet name="Juge Coupon" sheetId="8" r:id="rId4"/>
    <sheet name="Juge Coupon Duo" sheetId="30" r:id="rId5"/>
    <sheet name="PJ - Récap " sheetId="31" r:id="rId6"/>
    <sheet name="PJ - Récap  Duo" sheetId="32" r:id="rId7"/>
    <sheet name="PJ Bilan" sheetId="11" r:id="rId8"/>
    <sheet name="PJ Coupon" sheetId="17" r:id="rId9"/>
    <sheet name="DS Bilan" sheetId="26" r:id="rId10"/>
    <sheet name="Navette combiné" sheetId="27" r:id="rId11"/>
    <sheet name="Synthèse Combiné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32" l="1"/>
  <c r="K20" i="32"/>
  <c r="M17" i="32"/>
  <c r="K17" i="32"/>
  <c r="M14" i="32"/>
  <c r="K14" i="32"/>
  <c r="M11" i="32"/>
  <c r="K11" i="32"/>
  <c r="M8" i="32"/>
  <c r="K8" i="32"/>
  <c r="Q21" i="32"/>
  <c r="I21" i="32"/>
  <c r="I22" i="32" s="1"/>
  <c r="H21" i="32"/>
  <c r="H22" i="32" s="1"/>
  <c r="G21" i="32"/>
  <c r="G22" i="32" s="1"/>
  <c r="F21" i="32"/>
  <c r="F22" i="32" s="1"/>
  <c r="E21" i="32"/>
  <c r="E22" i="32" s="1"/>
  <c r="D21" i="32"/>
  <c r="D22" i="32" s="1"/>
  <c r="J20" i="32"/>
  <c r="L20" i="32" s="1"/>
  <c r="Q18" i="32"/>
  <c r="I18" i="32"/>
  <c r="I19" i="32" s="1"/>
  <c r="H18" i="32"/>
  <c r="H19" i="32" s="1"/>
  <c r="G18" i="32"/>
  <c r="G19" i="32" s="1"/>
  <c r="F18" i="32"/>
  <c r="F19" i="32" s="1"/>
  <c r="E18" i="32"/>
  <c r="E19" i="32" s="1"/>
  <c r="D18" i="32"/>
  <c r="D19" i="32" s="1"/>
  <c r="J17" i="32"/>
  <c r="L17" i="32" s="1"/>
  <c r="E16" i="32"/>
  <c r="Q15" i="32"/>
  <c r="I15" i="32"/>
  <c r="I16" i="32" s="1"/>
  <c r="H15" i="32"/>
  <c r="H16" i="32" s="1"/>
  <c r="G15" i="32"/>
  <c r="G16" i="32" s="1"/>
  <c r="F15" i="32"/>
  <c r="F16" i="32" s="1"/>
  <c r="E15" i="32"/>
  <c r="D15" i="32"/>
  <c r="D16" i="32" s="1"/>
  <c r="L14" i="32"/>
  <c r="J14" i="32"/>
  <c r="D13" i="32"/>
  <c r="Q12" i="32"/>
  <c r="I12" i="32"/>
  <c r="I13" i="32" s="1"/>
  <c r="H12" i="32"/>
  <c r="H13" i="32" s="1"/>
  <c r="G12" i="32"/>
  <c r="G13" i="32" s="1"/>
  <c r="F12" i="32"/>
  <c r="F13" i="32" s="1"/>
  <c r="E12" i="32"/>
  <c r="E13" i="32" s="1"/>
  <c r="D12" i="32"/>
  <c r="J11" i="32"/>
  <c r="L11" i="32" s="1"/>
  <c r="Q9" i="32"/>
  <c r="I9" i="32"/>
  <c r="I10" i="32" s="1"/>
  <c r="H9" i="32"/>
  <c r="H10" i="32" s="1"/>
  <c r="G9" i="32"/>
  <c r="G10" i="32" s="1"/>
  <c r="F9" i="32"/>
  <c r="F10" i="32" s="1"/>
  <c r="E9" i="32"/>
  <c r="E10" i="32" s="1"/>
  <c r="D9" i="32"/>
  <c r="D10" i="32" s="1"/>
  <c r="J8" i="32"/>
  <c r="L8" i="32" s="1"/>
  <c r="J29" i="31"/>
  <c r="I29" i="31"/>
  <c r="H29" i="31"/>
  <c r="G29" i="31"/>
  <c r="F29" i="31"/>
  <c r="E29" i="31"/>
  <c r="K28" i="31"/>
  <c r="M28" i="31" s="1"/>
  <c r="R26" i="31"/>
  <c r="J26" i="31"/>
  <c r="J27" i="31" s="1"/>
  <c r="I26" i="31"/>
  <c r="I27" i="31" s="1"/>
  <c r="H26" i="31"/>
  <c r="H27" i="31" s="1"/>
  <c r="G26" i="31"/>
  <c r="G27" i="31" s="1"/>
  <c r="F26" i="31"/>
  <c r="F27" i="31" s="1"/>
  <c r="E26" i="31"/>
  <c r="E27" i="31" s="1"/>
  <c r="K25" i="31"/>
  <c r="M25" i="31" s="1"/>
  <c r="L25" i="31" s="1"/>
  <c r="J24" i="31"/>
  <c r="I24" i="31"/>
  <c r="H24" i="31"/>
  <c r="G24" i="31"/>
  <c r="F24" i="31"/>
  <c r="E24" i="31"/>
  <c r="K23" i="31"/>
  <c r="M23" i="31" s="1"/>
  <c r="N23" i="31" s="1"/>
  <c r="G22" i="31"/>
  <c r="E22" i="31"/>
  <c r="R21" i="31"/>
  <c r="J21" i="31"/>
  <c r="J22" i="31" s="1"/>
  <c r="I21" i="31"/>
  <c r="I22" i="31" s="1"/>
  <c r="H21" i="31"/>
  <c r="H22" i="31" s="1"/>
  <c r="G21" i="31"/>
  <c r="F21" i="31"/>
  <c r="F22" i="31" s="1"/>
  <c r="E21" i="31"/>
  <c r="K20" i="31"/>
  <c r="M20" i="31" s="1"/>
  <c r="N20" i="31" s="1"/>
  <c r="J19" i="31"/>
  <c r="I19" i="31"/>
  <c r="H19" i="31"/>
  <c r="G19" i="31"/>
  <c r="F19" i="31"/>
  <c r="E19" i="31"/>
  <c r="K18" i="31"/>
  <c r="M18" i="31" s="1"/>
  <c r="J17" i="31"/>
  <c r="H17" i="31"/>
  <c r="R16" i="31"/>
  <c r="J16" i="31"/>
  <c r="I16" i="31"/>
  <c r="I17" i="31" s="1"/>
  <c r="H16" i="31"/>
  <c r="G16" i="31"/>
  <c r="G17" i="31" s="1"/>
  <c r="F16" i="31"/>
  <c r="F17" i="31" s="1"/>
  <c r="E16" i="31"/>
  <c r="E17" i="31" s="1"/>
  <c r="K15" i="31"/>
  <c r="M15" i="31" s="1"/>
  <c r="J14" i="31"/>
  <c r="I14" i="31"/>
  <c r="H14" i="31"/>
  <c r="G14" i="31"/>
  <c r="F14" i="31"/>
  <c r="E14" i="31"/>
  <c r="K13" i="31"/>
  <c r="M13" i="31" s="1"/>
  <c r="L13" i="31" s="1"/>
  <c r="R11" i="31"/>
  <c r="J11" i="31"/>
  <c r="J12" i="31" s="1"/>
  <c r="I11" i="31"/>
  <c r="I12" i="31" s="1"/>
  <c r="H11" i="31"/>
  <c r="H12" i="31" s="1"/>
  <c r="G11" i="31"/>
  <c r="G12" i="31" s="1"/>
  <c r="F11" i="31"/>
  <c r="F12" i="31" s="1"/>
  <c r="E11" i="31"/>
  <c r="E12" i="31" s="1"/>
  <c r="K10" i="31"/>
  <c r="M10" i="31" s="1"/>
  <c r="J9" i="31"/>
  <c r="I9" i="31"/>
  <c r="H9" i="31"/>
  <c r="G9" i="31"/>
  <c r="F9" i="31"/>
  <c r="E9" i="31"/>
  <c r="K8" i="31"/>
  <c r="M8" i="31" s="1"/>
  <c r="N8" i="31" s="1"/>
  <c r="R6" i="31"/>
  <c r="J6" i="31"/>
  <c r="J7" i="31" s="1"/>
  <c r="I6" i="31"/>
  <c r="I7" i="31" s="1"/>
  <c r="H6" i="31"/>
  <c r="H7" i="31" s="1"/>
  <c r="G6" i="31"/>
  <c r="G7" i="31" s="1"/>
  <c r="F6" i="31"/>
  <c r="F7" i="31" s="1"/>
  <c r="E6" i="31"/>
  <c r="E7" i="31" s="1"/>
  <c r="K5" i="31"/>
  <c r="M5" i="31" s="1"/>
  <c r="C13" i="29"/>
  <c r="C14" i="29" s="1"/>
  <c r="C15" i="29" s="1"/>
  <c r="C16" i="29" s="1"/>
  <c r="C17" i="29" s="1"/>
  <c r="C18" i="29" s="1"/>
  <c r="C19" i="29" s="1"/>
  <c r="C20" i="29" s="1"/>
  <c r="C21" i="29" s="1"/>
  <c r="C22" i="29" s="1"/>
  <c r="C23" i="29" s="1"/>
  <c r="C24" i="29" s="1"/>
  <c r="C25" i="29" s="1"/>
  <c r="C26" i="29" s="1"/>
  <c r="C27" i="29" s="1"/>
  <c r="C28" i="29" s="1"/>
  <c r="C29" i="29" s="1"/>
  <c r="C30" i="29" s="1"/>
  <c r="C31" i="29" s="1"/>
  <c r="C32" i="29" s="1"/>
  <c r="C33" i="29" s="1"/>
  <c r="C12" i="29"/>
  <c r="C11" i="29"/>
  <c r="C10" i="29"/>
  <c r="D9" i="29"/>
  <c r="D10" i="29" s="1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D22" i="29" s="1"/>
  <c r="D23" i="29" s="1"/>
  <c r="D24" i="29" s="1"/>
  <c r="D25" i="29" s="1"/>
  <c r="D26" i="29" s="1"/>
  <c r="D27" i="29" s="1"/>
  <c r="D28" i="29" s="1"/>
  <c r="D29" i="29" s="1"/>
  <c r="D30" i="29" s="1"/>
  <c r="D31" i="29" s="1"/>
  <c r="D32" i="29" s="1"/>
  <c r="D33" i="29" s="1"/>
  <c r="C9" i="29"/>
  <c r="D8" i="29"/>
  <c r="C8" i="29"/>
  <c r="D7" i="29"/>
  <c r="C7" i="29"/>
  <c r="D6" i="29"/>
  <c r="C6" i="29"/>
  <c r="D5" i="29"/>
  <c r="C5" i="29"/>
  <c r="D4" i="29"/>
  <c r="C4" i="29"/>
  <c r="N28" i="31" l="1"/>
  <c r="L28" i="31"/>
  <c r="L23" i="31"/>
  <c r="N5" i="31"/>
  <c r="L5" i="31"/>
  <c r="N18" i="31"/>
  <c r="L18" i="31"/>
  <c r="L15" i="31"/>
  <c r="N15" i="31"/>
  <c r="L10" i="31"/>
  <c r="N10" i="31"/>
  <c r="N13" i="31"/>
  <c r="N25" i="31"/>
  <c r="L8" i="31"/>
  <c r="L20" i="31"/>
</calcChain>
</file>

<file path=xl/sharedStrings.xml><?xml version="1.0" encoding="utf-8"?>
<sst xmlns="http://schemas.openxmlformats.org/spreadsheetml/2006/main" count="592" uniqueCount="191">
  <si>
    <t>INDIVIDUELS</t>
  </si>
  <si>
    <t>Moyenne degrés (équipes)</t>
  </si>
  <si>
    <t>Lieu :</t>
  </si>
  <si>
    <t>Date :</t>
  </si>
  <si>
    <t>Catégorie :</t>
  </si>
  <si>
    <t>BUREAU D'ACCUEIL</t>
  </si>
  <si>
    <t>Championnat TWIRLING</t>
  </si>
  <si>
    <t>et/ou CHRONO</t>
  </si>
  <si>
    <t>TEMPS</t>
  </si>
  <si>
    <t>NOMBRE DE CHUTES</t>
  </si>
  <si>
    <t>NOM du JUGE : ......................................................................................</t>
  </si>
  <si>
    <t>Championnat :</t>
  </si>
  <si>
    <t>INTERREGIONAL</t>
  </si>
  <si>
    <t>REGIONAL</t>
  </si>
  <si>
    <t>DEPARTEMENTAL</t>
  </si>
  <si>
    <t>Nature du Championnat :</t>
  </si>
  <si>
    <r>
      <t xml:space="preserve">Lieu : </t>
    </r>
    <r>
      <rPr>
        <sz val="10"/>
        <rFont val="Arial"/>
        <family val="2"/>
      </rPr>
      <t>……………………………………………………………….</t>
    </r>
    <r>
      <rPr>
        <b/>
        <sz val="10"/>
        <rFont val="Arial"/>
        <family val="2"/>
      </rPr>
      <t xml:space="preserve">  Date : </t>
    </r>
    <r>
      <rPr>
        <sz val="10"/>
        <rFont val="Arial"/>
        <family val="2"/>
      </rPr>
      <t>……………………</t>
    </r>
  </si>
  <si>
    <t>Chutes</t>
  </si>
  <si>
    <t>Signature</t>
  </si>
  <si>
    <t>Heure</t>
  </si>
  <si>
    <t>Nom ou Club</t>
  </si>
  <si>
    <t>Notes</t>
  </si>
  <si>
    <t>Juge 1</t>
  </si>
  <si>
    <t>Juge 2</t>
  </si>
  <si>
    <t>Juge 3</t>
  </si>
  <si>
    <t>Juge 4</t>
  </si>
  <si>
    <t>Juge 5</t>
  </si>
  <si>
    <t>Juge 6</t>
  </si>
  <si>
    <t>Totaux</t>
  </si>
  <si>
    <t>- 0,5</t>
  </si>
  <si>
    <t>Moy.</t>
  </si>
  <si>
    <t>+ 0,5</t>
  </si>
  <si>
    <t>Observations</t>
  </si>
  <si>
    <t>Tec</t>
  </si>
  <si>
    <t>CC 1</t>
  </si>
  <si>
    <t>CC 2</t>
  </si>
  <si>
    <t>CC3</t>
  </si>
  <si>
    <t>MOY</t>
  </si>
  <si>
    <t>P.J.</t>
  </si>
  <si>
    <t>Art</t>
  </si>
  <si>
    <t>Temps</t>
  </si>
  <si>
    <t>FEUILLE DE BILAN</t>
  </si>
  <si>
    <t>PRESIDENT DE JURY</t>
  </si>
  <si>
    <t>Composition du Jury</t>
  </si>
  <si>
    <t>NOMS et Prénoms</t>
  </si>
  <si>
    <t>Président du Jury</t>
  </si>
  <si>
    <t>Responsable Administratif</t>
  </si>
  <si>
    <t>Juge N°1</t>
  </si>
  <si>
    <t>Juge N°2</t>
  </si>
  <si>
    <t>Juge N°3</t>
  </si>
  <si>
    <t>Juge N°4</t>
  </si>
  <si>
    <t>Juge N°5</t>
  </si>
  <si>
    <t>Juge N°6</t>
  </si>
  <si>
    <t>Compteur de chutes N°1</t>
  </si>
  <si>
    <t>Compteur de chutes N°2</t>
  </si>
  <si>
    <t>Compteur de chutes N°3</t>
  </si>
  <si>
    <t>Catégories - Horaires - Nombre</t>
  </si>
  <si>
    <t>Catégorie(s) jugée(s) :</t>
  </si>
  <si>
    <t>Horaire du 1er passage :</t>
  </si>
  <si>
    <t>Horaire du dernier passage :</t>
  </si>
  <si>
    <t>FAITS MARQUANTS</t>
  </si>
  <si>
    <t>lors du déroulement de la compétition</t>
  </si>
  <si>
    <t xml:space="preserve">Evénements </t>
  </si>
  <si>
    <t>Conclusions</t>
  </si>
  <si>
    <t>Vu par le Responsable des jurys</t>
  </si>
  <si>
    <t>Fait le, …………………………</t>
  </si>
  <si>
    <t>Nom :</t>
  </si>
  <si>
    <t>Le Président de Jury</t>
  </si>
  <si>
    <t>Juges</t>
  </si>
  <si>
    <t>Effectif
Equipes</t>
  </si>
  <si>
    <t>TWIRLING</t>
  </si>
  <si>
    <t>Association</t>
  </si>
  <si>
    <t>1ère Note</t>
  </si>
  <si>
    <t>Note
Technique</t>
  </si>
  <si>
    <t>Note
Artistique</t>
  </si>
  <si>
    <t>Nom du twirler</t>
  </si>
  <si>
    <t>Bureau d'accueil N°1</t>
  </si>
  <si>
    <t>Bureau d'accueil N°2</t>
  </si>
  <si>
    <t>Nombre de twirlers (ou équipes) :</t>
  </si>
  <si>
    <t>Fonctions</t>
  </si>
  <si>
    <t>Directeur de Salle</t>
  </si>
  <si>
    <t>Pénalités annoncées</t>
  </si>
  <si>
    <t>Autres
pénalités</t>
  </si>
  <si>
    <t>Signature PJ</t>
  </si>
  <si>
    <t>Nombre de chutes</t>
  </si>
  <si>
    <t>Catégorie</t>
  </si>
  <si>
    <t>JURY</t>
  </si>
  <si>
    <t>Juge N°</t>
  </si>
  <si>
    <t xml:space="preserve"> .  .  .  .  .  .  .  .  .  .  .  .  .</t>
  </si>
  <si>
    <t xml:space="preserve"> .  .  .</t>
  </si>
  <si>
    <t>Chutes
Temps et Pénalités</t>
  </si>
  <si>
    <t>JURY N°</t>
  </si>
  <si>
    <t>EQUIPES</t>
  </si>
  <si>
    <t>Compteur de chutes N°4</t>
  </si>
  <si>
    <t xml:space="preserve"> _   _   _   _   _   _   _   _   _  </t>
  </si>
  <si>
    <t xml:space="preserve"> _   _   _   _   _   _   _   _   _</t>
  </si>
  <si>
    <r>
      <t xml:space="preserve">JURY </t>
    </r>
    <r>
      <rPr>
        <sz val="12"/>
        <rFont val="Arial"/>
        <family val="2"/>
      </rPr>
      <t xml:space="preserve"> _   _   _</t>
    </r>
  </si>
  <si>
    <t>JURY N°  _   _   _</t>
  </si>
  <si>
    <t xml:space="preserve"> _   _   _   _   _   _   _   _   _   _   _</t>
  </si>
  <si>
    <t xml:space="preserve"> _   _   _   _   _   _</t>
  </si>
  <si>
    <t xml:space="preserve"> _   _   _   _</t>
  </si>
  <si>
    <t xml:space="preserve"> _   _</t>
  </si>
  <si>
    <t>COMPTEUR DE CHUTES N° _   _   _</t>
  </si>
  <si>
    <t>NOM et PRENOM de l'Individuel :  _   _   _   _   _   _   _   _   _   _   _   _   _   _</t>
  </si>
  <si>
    <t>NOM du CLUB :  _   _   _   _   _   _   _   _   _   _   _   _   _   _   _   _   _   _   _</t>
  </si>
  <si>
    <t>PJ</t>
  </si>
  <si>
    <t>Note   corrigée</t>
  </si>
  <si>
    <r>
      <t xml:space="preserve">CHAMPIONNAT  DE  TWIRLING </t>
    </r>
    <r>
      <rPr>
        <b/>
        <sz val="8"/>
        <color indexed="63"/>
        <rFont val="Arial"/>
        <family val="2"/>
      </rPr>
      <t>_   _   _   _   _   _   _   _   _   _   _   _</t>
    </r>
  </si>
  <si>
    <t>Observations:</t>
  </si>
  <si>
    <t xml:space="preserve">Catégorie: </t>
  </si>
  <si>
    <t xml:space="preserve">  _   _   _   _   _   _   _</t>
  </si>
  <si>
    <t>NATIONAL</t>
  </si>
  <si>
    <t>Pénalité chutes</t>
  </si>
  <si>
    <t>Corr.</t>
  </si>
  <si>
    <t>Nom du PJ ou RA</t>
  </si>
  <si>
    <t>Jury :</t>
  </si>
  <si>
    <t>Nom du twirler :</t>
  </si>
  <si>
    <t xml:space="preserve">Association : </t>
  </si>
  <si>
    <t>Nombre de participants</t>
  </si>
  <si>
    <t xml:space="preserve">Né(e)s de </t>
  </si>
  <si>
    <t>à</t>
  </si>
  <si>
    <t>Remarques :</t>
  </si>
  <si>
    <t>Signature  :</t>
  </si>
  <si>
    <t>Compte-rendu de compétition</t>
  </si>
  <si>
    <t xml:space="preserve">Nom du directeur de salle : </t>
  </si>
  <si>
    <t>Salle :</t>
  </si>
  <si>
    <t>Catégories présentées :</t>
  </si>
  <si>
    <t xml:space="preserve">Heure prévue : </t>
  </si>
  <si>
    <t>Heure du dernier passage :</t>
  </si>
  <si>
    <t>Heure du 1er passage :</t>
  </si>
  <si>
    <t>Le directeur de salle</t>
  </si>
  <si>
    <t>Départemental</t>
  </si>
  <si>
    <t>Régional</t>
  </si>
  <si>
    <t>National</t>
  </si>
  <si>
    <t xml:space="preserve">Championnat </t>
  </si>
  <si>
    <r>
      <t xml:space="preserve">Lieu : </t>
    </r>
    <r>
      <rPr>
        <sz val="10"/>
        <rFont val="Arial"/>
        <family val="2"/>
      </rPr>
      <t>………………………………………………</t>
    </r>
    <r>
      <rPr>
        <b/>
        <sz val="10"/>
        <rFont val="Arial"/>
        <family val="2"/>
      </rPr>
      <t xml:space="preserve">  Date : </t>
    </r>
    <r>
      <rPr>
        <sz val="10"/>
        <rFont val="Arial"/>
        <family val="2"/>
      </rPr>
      <t>………………….....……</t>
    </r>
  </si>
  <si>
    <t>Installations :</t>
  </si>
  <si>
    <t>Matériel :</t>
  </si>
  <si>
    <t>Organisation générale :</t>
  </si>
  <si>
    <t>Juges :</t>
  </si>
  <si>
    <t>Ambiance générale pendant la compétition :</t>
  </si>
  <si>
    <t>Incidents et décisions prises :</t>
  </si>
  <si>
    <t>Observations et suggestions éventuelles :</t>
  </si>
  <si>
    <t>NOTE PROVISOIRE DU COMBINE</t>
  </si>
  <si>
    <t>Duo 2</t>
  </si>
  <si>
    <t>Duo 1</t>
  </si>
  <si>
    <t>EQUIPE</t>
  </si>
  <si>
    <t>Total</t>
  </si>
  <si>
    <t>Pénalités autres</t>
  </si>
  <si>
    <t>Moyenne Artistique</t>
  </si>
  <si>
    <t>Moyenne Technique</t>
  </si>
  <si>
    <t>Catégorie COMBINE</t>
  </si>
  <si>
    <t xml:space="preserve">Date : </t>
  </si>
  <si>
    <t>Nom du DS</t>
  </si>
  <si>
    <t>Combiné</t>
  </si>
  <si>
    <t>Notes attribuées par rubrique</t>
  </si>
  <si>
    <t>Pénalités à déduire</t>
  </si>
  <si>
    <t>Total après déduct. Pén.</t>
  </si>
  <si>
    <t>Nbre de chutes</t>
  </si>
  <si>
    <t>Technique</t>
  </si>
  <si>
    <t>Artistique</t>
  </si>
  <si>
    <t>Equipe</t>
  </si>
  <si>
    <t xml:space="preserve">Duo </t>
  </si>
  <si>
    <t>Note du combiné</t>
  </si>
  <si>
    <t>Pénalités</t>
  </si>
  <si>
    <t>Individuels</t>
  </si>
  <si>
    <t>Bonif</t>
  </si>
  <si>
    <t>Bonification</t>
  </si>
  <si>
    <t xml:space="preserve">Nom du twirler 1 </t>
  </si>
  <si>
    <t>Nom du twirler 2</t>
  </si>
  <si>
    <t>DS</t>
  </si>
  <si>
    <t>Art. 3.1 Pénalité</t>
  </si>
  <si>
    <t xml:space="preserve">Pénalité </t>
  </si>
  <si>
    <t>- 1</t>
  </si>
  <si>
    <t>+ 1</t>
  </si>
  <si>
    <t xml:space="preserve">Noms Prénoms </t>
  </si>
  <si>
    <t>PJ-RA Récap duo 2024</t>
  </si>
  <si>
    <t>DIRECTEUR DE SALLE</t>
  </si>
  <si>
    <t>Sous Total</t>
  </si>
  <si>
    <t>Equipes - duos-Combinés</t>
  </si>
  <si>
    <t>Pénalités chutes Nov 2023</t>
  </si>
  <si>
    <t>Coupon BA Nov 2023</t>
  </si>
  <si>
    <t>Coupon CC Nov 2023</t>
  </si>
  <si>
    <t>Coupon juge Nov 2023</t>
  </si>
  <si>
    <t>Coupon juge duo Nov 2023</t>
  </si>
  <si>
    <t>PJ-RA Récap Nov 2023</t>
  </si>
  <si>
    <t>PJ Bilan Nov 2023</t>
  </si>
  <si>
    <t>Coupon PJ Nov 2023</t>
  </si>
  <si>
    <t>Bilan DS Nov 2023</t>
  </si>
  <si>
    <t>Navette Combiné Nov 2023</t>
  </si>
  <si>
    <t>Synthèse Combiné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</si>
</sst>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7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63"/>
      <name val="Arial"/>
      <family val="2"/>
    </font>
    <font>
      <sz val="7"/>
      <color indexed="63"/>
      <name val="Arial"/>
      <family val="2"/>
    </font>
    <font>
      <b/>
      <sz val="10"/>
      <color indexed="10"/>
      <name val="Arial"/>
      <family val="2"/>
    </font>
    <font>
      <sz val="9"/>
      <color indexed="6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0"/>
      <color indexed="12"/>
      <name val="Arial"/>
      <family val="2"/>
    </font>
    <font>
      <b/>
      <sz val="7"/>
      <color indexed="63"/>
      <name val="Small Fonts"/>
      <family val="2"/>
    </font>
    <font>
      <i/>
      <sz val="8"/>
      <name val="Arial"/>
      <family val="2"/>
    </font>
    <font>
      <i/>
      <sz val="7"/>
      <name val="Small Fonts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8"/>
      <color indexed="63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0"/>
      <name val="Gill Sans Ultra Bold"/>
      <family val="2"/>
    </font>
    <font>
      <sz val="10"/>
      <color indexed="10"/>
      <name val="Arial"/>
      <family val="2"/>
    </font>
    <font>
      <u/>
      <sz val="11"/>
      <name val="Arial"/>
      <family val="2"/>
    </font>
    <font>
      <sz val="8"/>
      <color theme="1"/>
      <name val="Arial"/>
      <family val="2"/>
    </font>
    <font>
      <sz val="10"/>
      <name val="Brush Script MT"/>
      <family val="4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7"/>
      <name val="Small Fonts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double">
        <color indexed="64"/>
      </bottom>
      <diagonal/>
    </border>
    <border>
      <left style="medium">
        <color indexed="59"/>
      </left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5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59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double">
        <color indexed="64"/>
      </top>
      <bottom/>
      <diagonal/>
    </border>
    <border>
      <left style="medium">
        <color indexed="59"/>
      </left>
      <right style="medium">
        <color indexed="64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59"/>
      </left>
      <right style="medium">
        <color indexed="64"/>
      </right>
      <top style="medium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5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59"/>
      </right>
      <top style="medium">
        <color indexed="59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59"/>
      </right>
      <top style="double">
        <color indexed="64"/>
      </top>
      <bottom/>
      <diagonal/>
    </border>
    <border>
      <left style="medium">
        <color indexed="64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/>
      <right/>
      <top style="medium">
        <color indexed="59"/>
      </top>
      <bottom style="medium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59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thin">
        <color indexed="59"/>
      </top>
      <bottom/>
      <diagonal/>
    </border>
    <border>
      <left style="medium">
        <color indexed="59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thin">
        <color indexed="59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double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64"/>
      </top>
      <bottom style="double">
        <color indexed="64"/>
      </bottom>
      <diagonal/>
    </border>
    <border>
      <left style="medium">
        <color indexed="59"/>
      </left>
      <right/>
      <top style="medium">
        <color indexed="59"/>
      </top>
      <bottom style="double">
        <color indexed="64"/>
      </bottom>
      <diagonal/>
    </border>
    <border>
      <left/>
      <right/>
      <top style="medium">
        <color indexed="59"/>
      </top>
      <bottom style="double">
        <color indexed="64"/>
      </bottom>
      <diagonal/>
    </border>
    <border>
      <left/>
      <right style="medium">
        <color indexed="59"/>
      </right>
      <top style="medium">
        <color indexed="59"/>
      </top>
      <bottom style="double">
        <color indexed="64"/>
      </bottom>
      <diagonal/>
    </border>
    <border>
      <left style="medium">
        <color indexed="59"/>
      </left>
      <right/>
      <top style="thin">
        <color indexed="59"/>
      </top>
      <bottom style="double">
        <color indexed="64"/>
      </bottom>
      <diagonal/>
    </border>
    <border>
      <left/>
      <right/>
      <top style="thin">
        <color indexed="59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59"/>
      </top>
      <bottom style="double">
        <color indexed="64"/>
      </bottom>
      <diagonal/>
    </border>
    <border>
      <left/>
      <right style="medium">
        <color indexed="59"/>
      </right>
      <top style="thin">
        <color indexed="5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/>
  </cellStyleXfs>
  <cellXfs count="445">
    <xf numFmtId="0" fontId="0" fillId="0" borderId="0" xfId="0"/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2" fillId="0" borderId="0" xfId="0" applyFont="1"/>
    <xf numFmtId="0" fontId="24" fillId="0" borderId="0" xfId="0" applyFont="1" applyAlignment="1">
      <alignment horizontal="center"/>
    </xf>
    <xf numFmtId="0" fontId="26" fillId="0" borderId="0" xfId="0" applyFont="1"/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18" xfId="0" applyFont="1" applyBorder="1"/>
    <xf numFmtId="0" fontId="4" fillId="0" borderId="20" xfId="0" applyFont="1" applyBorder="1"/>
    <xf numFmtId="0" fontId="4" fillId="0" borderId="19" xfId="0" applyFont="1" applyBorder="1"/>
    <xf numFmtId="0" fontId="4" fillId="0" borderId="24" xfId="0" applyFont="1" applyBorder="1"/>
    <xf numFmtId="0" fontId="15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0" xfId="0" applyFont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4" fontId="16" fillId="0" borderId="30" xfId="0" applyNumberFormat="1" applyFont="1" applyBorder="1" applyAlignment="1" applyProtection="1">
      <alignment horizontal="center" vertical="center"/>
      <protection locked="0"/>
    </xf>
    <xf numFmtId="164" fontId="16" fillId="0" borderId="31" xfId="0" applyNumberFormat="1" applyFont="1" applyBorder="1" applyAlignment="1" applyProtection="1">
      <alignment horizontal="center" vertical="center"/>
      <protection locked="0"/>
    </xf>
    <xf numFmtId="164" fontId="16" fillId="0" borderId="32" xfId="0" applyNumberFormat="1" applyFont="1" applyBorder="1" applyAlignment="1" applyProtection="1">
      <alignment horizontal="center" vertical="center"/>
      <protection locked="0"/>
    </xf>
    <xf numFmtId="164" fontId="28" fillId="0" borderId="33" xfId="0" applyNumberFormat="1" applyFont="1" applyBorder="1" applyAlignment="1">
      <alignment horizontal="center" vertical="center"/>
    </xf>
    <xf numFmtId="164" fontId="28" fillId="0" borderId="34" xfId="0" applyNumberFormat="1" applyFont="1" applyBorder="1" applyAlignment="1">
      <alignment horizontal="center" vertical="center"/>
    </xf>
    <xf numFmtId="164" fontId="28" fillId="0" borderId="35" xfId="0" applyNumberFormat="1" applyFont="1" applyBorder="1" applyAlignment="1">
      <alignment horizontal="center" vertical="center"/>
    </xf>
    <xf numFmtId="164" fontId="28" fillId="0" borderId="36" xfId="0" applyNumberFormat="1" applyFont="1" applyBorder="1" applyAlignment="1">
      <alignment horizontal="center" vertical="center"/>
    </xf>
    <xf numFmtId="164" fontId="28" fillId="0" borderId="37" xfId="0" applyNumberFormat="1" applyFont="1" applyBorder="1" applyAlignment="1">
      <alignment horizontal="center" vertical="center"/>
    </xf>
    <xf numFmtId="164" fontId="28" fillId="0" borderId="38" xfId="0" applyNumberFormat="1" applyFont="1" applyBorder="1" applyAlignment="1">
      <alignment horizontal="center" vertical="center"/>
    </xf>
    <xf numFmtId="164" fontId="16" fillId="0" borderId="39" xfId="0" applyNumberFormat="1" applyFont="1" applyBorder="1" applyAlignment="1" applyProtection="1">
      <alignment horizontal="center" vertical="center"/>
      <protection locked="0"/>
    </xf>
    <xf numFmtId="164" fontId="16" fillId="0" borderId="40" xfId="0" applyNumberFormat="1" applyFont="1" applyBorder="1" applyAlignment="1" applyProtection="1">
      <alignment horizontal="center" vertical="center"/>
      <protection locked="0"/>
    </xf>
    <xf numFmtId="164" fontId="16" fillId="0" borderId="41" xfId="0" applyNumberFormat="1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30" fillId="0" borderId="0" xfId="0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5" fillId="2" borderId="47" xfId="0" applyFont="1" applyFill="1" applyBorder="1" applyAlignment="1">
      <alignment vertical="center"/>
    </xf>
    <xf numFmtId="0" fontId="15" fillId="2" borderId="48" xfId="0" applyFont="1" applyFill="1" applyBorder="1" applyAlignment="1">
      <alignment vertical="center"/>
    </xf>
    <xf numFmtId="0" fontId="15" fillId="2" borderId="49" xfId="0" applyFont="1" applyFill="1" applyBorder="1" applyAlignment="1">
      <alignment vertical="center"/>
    </xf>
    <xf numFmtId="0" fontId="15" fillId="0" borderId="49" xfId="0" applyFont="1" applyBorder="1" applyAlignment="1">
      <alignment horizontal="center" vertical="center" wrapText="1"/>
    </xf>
    <xf numFmtId="0" fontId="15" fillId="0" borderId="49" xfId="0" applyFont="1" applyBorder="1" applyAlignment="1">
      <alignment vertical="center"/>
    </xf>
    <xf numFmtId="0" fontId="15" fillId="0" borderId="49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5" fillId="0" borderId="25" xfId="0" applyFont="1" applyBorder="1" applyAlignment="1">
      <alignment vertical="center" wrapText="1"/>
    </xf>
    <xf numFmtId="0" fontId="15" fillId="0" borderId="50" xfId="0" applyFont="1" applyBorder="1" applyAlignment="1">
      <alignment vertical="center"/>
    </xf>
    <xf numFmtId="0" fontId="31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9" fillId="0" borderId="52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18" fillId="0" borderId="56" xfId="0" applyFont="1" applyBorder="1" applyAlignment="1" applyProtection="1">
      <alignment horizontal="center" vertical="center"/>
      <protection locked="0"/>
    </xf>
    <xf numFmtId="0" fontId="19" fillId="0" borderId="57" xfId="0" applyFont="1" applyBorder="1" applyAlignment="1" applyProtection="1">
      <alignment horizontal="center" vertical="center"/>
      <protection locked="0"/>
    </xf>
    <xf numFmtId="49" fontId="20" fillId="0" borderId="53" xfId="0" applyNumberFormat="1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 wrapText="1"/>
    </xf>
    <xf numFmtId="0" fontId="11" fillId="0" borderId="59" xfId="0" applyFont="1" applyBorder="1" applyAlignment="1">
      <alignment vertical="center"/>
    </xf>
    <xf numFmtId="0" fontId="15" fillId="0" borderId="59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 wrapText="1"/>
    </xf>
    <xf numFmtId="0" fontId="15" fillId="0" borderId="7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17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66" xfId="0" applyFont="1" applyBorder="1" applyAlignment="1" applyProtection="1">
      <alignment vertical="center"/>
      <protection locked="0"/>
    </xf>
    <xf numFmtId="0" fontId="16" fillId="0" borderId="66" xfId="0" applyFont="1" applyBorder="1" applyAlignment="1" applyProtection="1">
      <alignment horizontal="right" vertical="center"/>
      <protection locked="0"/>
    </xf>
    <xf numFmtId="0" fontId="19" fillId="0" borderId="66" xfId="0" applyFont="1" applyBorder="1" applyAlignment="1" applyProtection="1">
      <alignment vertical="center"/>
      <protection locked="0"/>
    </xf>
    <xf numFmtId="0" fontId="21" fillId="0" borderId="110" xfId="0" applyFont="1" applyBorder="1" applyAlignment="1" applyProtection="1">
      <alignment horizontal="center" vertical="center"/>
      <protection locked="0"/>
    </xf>
    <xf numFmtId="164" fontId="28" fillId="0" borderId="111" xfId="0" applyNumberFormat="1" applyFont="1" applyBorder="1" applyAlignment="1">
      <alignment horizontal="center" vertical="center"/>
    </xf>
    <xf numFmtId="164" fontId="28" fillId="0" borderId="112" xfId="0" applyNumberFormat="1" applyFont="1" applyBorder="1" applyAlignment="1">
      <alignment horizontal="center" vertical="center"/>
    </xf>
    <xf numFmtId="164" fontId="28" fillId="0" borderId="113" xfId="0" applyNumberFormat="1" applyFont="1" applyBorder="1" applyAlignment="1">
      <alignment horizontal="center" vertical="center"/>
    </xf>
    <xf numFmtId="0" fontId="19" fillId="0" borderId="118" xfId="0" applyFont="1" applyBorder="1" applyAlignment="1" applyProtection="1">
      <alignment horizontal="center" vertical="center"/>
      <protection locked="0"/>
    </xf>
    <xf numFmtId="0" fontId="19" fillId="0" borderId="119" xfId="0" applyFont="1" applyBorder="1" applyAlignment="1" applyProtection="1">
      <alignment horizontal="center" vertical="center"/>
      <protection locked="0"/>
    </xf>
    <xf numFmtId="0" fontId="19" fillId="0" borderId="120" xfId="0" applyFont="1" applyBorder="1" applyAlignment="1" applyProtection="1">
      <alignment horizontal="center" vertical="center"/>
      <protection locked="0"/>
    </xf>
    <xf numFmtId="0" fontId="20" fillId="0" borderId="77" xfId="0" applyFont="1" applyBorder="1" applyAlignment="1" applyProtection="1">
      <alignment horizontal="center" vertical="center"/>
      <protection locked="0"/>
    </xf>
    <xf numFmtId="0" fontId="16" fillId="0" borderId="122" xfId="0" applyFont="1" applyBorder="1" applyAlignment="1" applyProtection="1">
      <alignment horizontal="center" vertical="center"/>
      <protection locked="0"/>
    </xf>
    <xf numFmtId="0" fontId="16" fillId="0" borderId="123" xfId="0" applyFont="1" applyBorder="1" applyAlignment="1" applyProtection="1">
      <alignment horizontal="center" vertical="center"/>
      <protection locked="0"/>
    </xf>
    <xf numFmtId="1" fontId="22" fillId="0" borderId="124" xfId="0" applyNumberFormat="1" applyFont="1" applyBorder="1" applyAlignment="1" applyProtection="1">
      <alignment horizontal="center" vertical="center"/>
      <protection locked="0"/>
    </xf>
    <xf numFmtId="1" fontId="22" fillId="0" borderId="121" xfId="0" applyNumberFormat="1" applyFont="1" applyBorder="1" applyAlignment="1" applyProtection="1">
      <alignment horizontal="center" vertical="center"/>
      <protection locked="0"/>
    </xf>
    <xf numFmtId="0" fontId="17" fillId="0" borderId="127" xfId="0" applyFont="1" applyBorder="1" applyAlignment="1" applyProtection="1">
      <alignment vertical="center"/>
      <protection locked="0"/>
    </xf>
    <xf numFmtId="0" fontId="16" fillId="0" borderId="128" xfId="0" applyFont="1" applyBorder="1" applyAlignment="1" applyProtection="1">
      <alignment horizontal="center" vertical="center"/>
      <protection locked="0"/>
    </xf>
    <xf numFmtId="0" fontId="16" fillId="0" borderId="12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164" fontId="16" fillId="4" borderId="114" xfId="0" applyNumberFormat="1" applyFont="1" applyFill="1" applyBorder="1" applyAlignment="1">
      <alignment horizontal="center" vertical="center"/>
    </xf>
    <xf numFmtId="164" fontId="22" fillId="0" borderId="12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7" fillId="0" borderId="63" xfId="1" applyFont="1" applyBorder="1" applyAlignment="1">
      <alignment vertical="center"/>
    </xf>
    <xf numFmtId="0" fontId="5" fillId="0" borderId="0" xfId="1"/>
    <xf numFmtId="0" fontId="5" fillId="0" borderId="63" xfId="1" applyBorder="1"/>
    <xf numFmtId="0" fontId="4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49" fontId="36" fillId="0" borderId="0" xfId="1" applyNumberFormat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35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35" fillId="0" borderId="0" xfId="1" applyFont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63" xfId="1" applyFont="1" applyBorder="1" applyAlignment="1">
      <alignment horizontal="left" vertical="center"/>
    </xf>
    <xf numFmtId="0" fontId="5" fillId="0" borderId="0" xfId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36" fillId="0" borderId="65" xfId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4" fillId="0" borderId="1" xfId="1" applyFont="1" applyBorder="1"/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36" fillId="0" borderId="0" xfId="1" applyFont="1"/>
    <xf numFmtId="0" fontId="36" fillId="0" borderId="62" xfId="1" applyFont="1" applyBorder="1"/>
    <xf numFmtId="0" fontId="6" fillId="0" borderId="63" xfId="1" applyFont="1" applyBorder="1" applyAlignment="1">
      <alignment horizontal="left" vertical="center"/>
    </xf>
    <xf numFmtId="0" fontId="22" fillId="0" borderId="0" xfId="1" applyFont="1"/>
    <xf numFmtId="0" fontId="22" fillId="0" borderId="62" xfId="1" applyFont="1" applyBorder="1"/>
    <xf numFmtId="0" fontId="4" fillId="0" borderId="63" xfId="1" applyFont="1" applyBorder="1" applyAlignment="1">
      <alignment horizontal="center"/>
    </xf>
    <xf numFmtId="0" fontId="5" fillId="0" borderId="1" xfId="1" applyBorder="1"/>
    <xf numFmtId="0" fontId="22" fillId="0" borderId="72" xfId="1" applyFont="1" applyBorder="1"/>
    <xf numFmtId="0" fontId="5" fillId="0" borderId="67" xfId="1" applyBorder="1"/>
    <xf numFmtId="0" fontId="38" fillId="0" borderId="0" xfId="1" applyFont="1"/>
    <xf numFmtId="0" fontId="6" fillId="0" borderId="0" xfId="1" applyFont="1"/>
    <xf numFmtId="0" fontId="6" fillId="0" borderId="62" xfId="1" applyFont="1" applyBorder="1"/>
    <xf numFmtId="0" fontId="41" fillId="0" borderId="0" xfId="1" applyFont="1"/>
    <xf numFmtId="0" fontId="5" fillId="0" borderId="62" xfId="1" applyBorder="1"/>
    <xf numFmtId="0" fontId="8" fillId="0" borderId="14" xfId="1" applyFont="1" applyBorder="1" applyAlignment="1">
      <alignment vertical="center"/>
    </xf>
    <xf numFmtId="0" fontId="5" fillId="0" borderId="14" xfId="1" applyBorder="1"/>
    <xf numFmtId="0" fontId="7" fillId="0" borderId="14" xfId="1" applyFont="1" applyBorder="1" applyAlignment="1">
      <alignment vertical="center"/>
    </xf>
    <xf numFmtId="0" fontId="5" fillId="0" borderId="69" xfId="1" applyBorder="1"/>
    <xf numFmtId="0" fontId="7" fillId="0" borderId="60" xfId="1" applyFont="1" applyBorder="1" applyAlignment="1">
      <alignment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7" fillId="0" borderId="70" xfId="1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131" xfId="0" applyFont="1" applyBorder="1" applyAlignment="1">
      <alignment horizontal="left" vertical="center"/>
    </xf>
    <xf numFmtId="0" fontId="10" fillId="0" borderId="131" xfId="0" applyFont="1" applyBorder="1" applyAlignment="1">
      <alignment vertical="center"/>
    </xf>
    <xf numFmtId="0" fontId="42" fillId="0" borderId="0" xfId="0" applyFont="1"/>
    <xf numFmtId="0" fontId="43" fillId="0" borderId="0" xfId="0" applyFont="1"/>
    <xf numFmtId="0" fontId="42" fillId="0" borderId="15" xfId="0" applyFont="1" applyBorder="1"/>
    <xf numFmtId="0" fontId="42" fillId="0" borderId="15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10" fillId="0" borderId="131" xfId="0" applyFont="1" applyBorder="1"/>
    <xf numFmtId="0" fontId="42" fillId="0" borderId="0" xfId="0" applyFont="1" applyAlignment="1">
      <alignment horizontal="right"/>
    </xf>
    <xf numFmtId="0" fontId="6" fillId="0" borderId="0" xfId="0" applyFont="1"/>
    <xf numFmtId="0" fontId="3" fillId="0" borderId="0" xfId="2"/>
    <xf numFmtId="0" fontId="3" fillId="0" borderId="0" xfId="2" applyAlignment="1">
      <alignment vertical="center"/>
    </xf>
    <xf numFmtId="0" fontId="3" fillId="0" borderId="132" xfId="2" applyBorder="1" applyAlignment="1">
      <alignment vertical="center"/>
    </xf>
    <xf numFmtId="0" fontId="3" fillId="0" borderId="135" xfId="2" applyBorder="1" applyAlignment="1">
      <alignment vertical="center"/>
    </xf>
    <xf numFmtId="0" fontId="3" fillId="0" borderId="15" xfId="2" applyBorder="1" applyAlignment="1">
      <alignment vertical="center"/>
    </xf>
    <xf numFmtId="0" fontId="3" fillId="0" borderId="136" xfId="2" applyBorder="1" applyAlignment="1">
      <alignment vertical="center"/>
    </xf>
    <xf numFmtId="0" fontId="3" fillId="0" borderId="51" xfId="2" applyBorder="1" applyAlignment="1">
      <alignment horizontal="center" vertical="center"/>
    </xf>
    <xf numFmtId="0" fontId="3" fillId="0" borderId="43" xfId="2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/>
    </xf>
    <xf numFmtId="0" fontId="3" fillId="0" borderId="143" xfId="2" applyBorder="1" applyAlignment="1">
      <alignment vertical="center"/>
    </xf>
    <xf numFmtId="0" fontId="3" fillId="0" borderId="144" xfId="2" applyBorder="1" applyAlignment="1">
      <alignment vertical="center"/>
    </xf>
    <xf numFmtId="0" fontId="3" fillId="0" borderId="145" xfId="2" applyBorder="1" applyAlignment="1">
      <alignment vertical="center"/>
    </xf>
    <xf numFmtId="0" fontId="3" fillId="0" borderId="133" xfId="2" applyBorder="1" applyAlignment="1">
      <alignment vertical="center"/>
    </xf>
    <xf numFmtId="0" fontId="3" fillId="3" borderId="132" xfId="2" applyFill="1" applyBorder="1" applyAlignment="1">
      <alignment vertical="center"/>
    </xf>
    <xf numFmtId="0" fontId="2" fillId="0" borderId="0" xfId="3"/>
    <xf numFmtId="0" fontId="2" fillId="0" borderId="149" xfId="3" applyBorder="1" applyAlignment="1">
      <alignment horizontal="center" vertical="center"/>
    </xf>
    <xf numFmtId="0" fontId="2" fillId="5" borderId="152" xfId="3" applyFill="1" applyBorder="1" applyAlignment="1">
      <alignment horizontal="center" vertical="center"/>
    </xf>
    <xf numFmtId="0" fontId="2" fillId="6" borderId="149" xfId="3" applyFill="1" applyBorder="1" applyAlignment="1">
      <alignment horizontal="center" vertical="center"/>
    </xf>
    <xf numFmtId="164" fontId="2" fillId="5" borderId="152" xfId="3" applyNumberFormat="1" applyFill="1" applyBorder="1" applyAlignment="1">
      <alignment horizontal="center" vertical="center"/>
    </xf>
    <xf numFmtId="164" fontId="2" fillId="6" borderId="149" xfId="3" applyNumberFormat="1" applyFill="1" applyBorder="1" applyAlignment="1">
      <alignment horizontal="center" vertical="center"/>
    </xf>
    <xf numFmtId="0" fontId="2" fillId="0" borderId="153" xfId="3" applyBorder="1" applyAlignment="1">
      <alignment horizontal="center" vertical="center"/>
    </xf>
    <xf numFmtId="0" fontId="2" fillId="5" borderId="154" xfId="3" applyFill="1" applyBorder="1" applyAlignment="1">
      <alignment horizontal="center" vertical="center"/>
    </xf>
    <xf numFmtId="164" fontId="2" fillId="6" borderId="153" xfId="3" applyNumberFormat="1" applyFill="1" applyBorder="1" applyAlignment="1">
      <alignment horizontal="center" vertical="center"/>
    </xf>
    <xf numFmtId="164" fontId="16" fillId="0" borderId="89" xfId="0" applyNumberFormat="1" applyFont="1" applyBorder="1" applyAlignment="1">
      <alignment vertical="center"/>
    </xf>
    <xf numFmtId="164" fontId="16" fillId="0" borderId="90" xfId="0" applyNumberFormat="1" applyFont="1" applyBorder="1" applyAlignment="1">
      <alignment vertical="center"/>
    </xf>
    <xf numFmtId="164" fontId="16" fillId="0" borderId="93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vertical="center"/>
    </xf>
    <xf numFmtId="0" fontId="20" fillId="0" borderId="156" xfId="0" applyFont="1" applyBorder="1" applyAlignment="1" applyProtection="1">
      <alignment vertical="center"/>
      <protection locked="0"/>
    </xf>
    <xf numFmtId="0" fontId="20" fillId="0" borderId="42" xfId="0" applyFont="1" applyBorder="1" applyAlignment="1" applyProtection="1">
      <alignment vertical="center" wrapText="1"/>
      <protection locked="0"/>
    </xf>
    <xf numFmtId="0" fontId="20" fillId="0" borderId="51" xfId="0" applyFont="1" applyBorder="1" applyAlignment="1" applyProtection="1">
      <alignment vertical="center"/>
      <protection locked="0"/>
    </xf>
    <xf numFmtId="0" fontId="16" fillId="0" borderId="159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 wrapText="1"/>
      <protection locked="0"/>
    </xf>
    <xf numFmtId="0" fontId="20" fillId="0" borderId="76" xfId="0" applyFont="1" applyBorder="1" applyAlignment="1" applyProtection="1">
      <alignment horizontal="center" vertical="center"/>
      <protection locked="0"/>
    </xf>
    <xf numFmtId="0" fontId="3" fillId="4" borderId="15" xfId="2" applyFill="1" applyBorder="1" applyAlignment="1">
      <alignment vertical="center"/>
    </xf>
    <xf numFmtId="0" fontId="3" fillId="4" borderId="144" xfId="2" applyFill="1" applyBorder="1" applyAlignment="1">
      <alignment vertical="center"/>
    </xf>
    <xf numFmtId="164" fontId="28" fillId="0" borderId="162" xfId="0" applyNumberFormat="1" applyFont="1" applyBorder="1" applyAlignment="1">
      <alignment horizontal="center" vertical="center"/>
    </xf>
    <xf numFmtId="164" fontId="28" fillId="0" borderId="163" xfId="0" applyNumberFormat="1" applyFont="1" applyBorder="1" applyAlignment="1">
      <alignment horizontal="center" vertical="center"/>
    </xf>
    <xf numFmtId="164" fontId="28" fillId="0" borderId="164" xfId="0" applyNumberFormat="1" applyFont="1" applyBorder="1" applyAlignment="1">
      <alignment horizontal="center" vertical="center"/>
    </xf>
    <xf numFmtId="0" fontId="16" fillId="0" borderId="165" xfId="0" applyFont="1" applyBorder="1" applyAlignment="1" applyProtection="1">
      <alignment horizontal="center" vertical="center"/>
      <protection locked="0"/>
    </xf>
    <xf numFmtId="0" fontId="16" fillId="0" borderId="166" xfId="0" applyFont="1" applyBorder="1" applyAlignment="1" applyProtection="1">
      <alignment horizontal="center" vertical="center"/>
      <protection locked="0"/>
    </xf>
    <xf numFmtId="1" fontId="22" fillId="0" borderId="167" xfId="0" applyNumberFormat="1" applyFont="1" applyBorder="1" applyAlignment="1" applyProtection="1">
      <alignment horizontal="center" vertical="center"/>
      <protection locked="0"/>
    </xf>
    <xf numFmtId="0" fontId="21" fillId="0" borderId="168" xfId="0" applyFont="1" applyBorder="1" applyAlignment="1" applyProtection="1">
      <alignment horizontal="center" vertical="center"/>
      <protection locked="0"/>
    </xf>
    <xf numFmtId="164" fontId="28" fillId="0" borderId="169" xfId="0" applyNumberFormat="1" applyFont="1" applyBorder="1" applyAlignment="1">
      <alignment horizontal="center" vertical="center"/>
    </xf>
    <xf numFmtId="164" fontId="28" fillId="0" borderId="170" xfId="0" applyNumberFormat="1" applyFont="1" applyBorder="1" applyAlignment="1">
      <alignment horizontal="center" vertical="center"/>
    </xf>
    <xf numFmtId="164" fontId="28" fillId="0" borderId="171" xfId="0" applyNumberFormat="1" applyFont="1" applyBorder="1" applyAlignment="1">
      <alignment horizontal="center" vertical="center"/>
    </xf>
    <xf numFmtId="164" fontId="16" fillId="4" borderId="172" xfId="0" applyNumberFormat="1" applyFont="1" applyFill="1" applyBorder="1" applyAlignment="1">
      <alignment horizontal="center" vertical="center"/>
    </xf>
    <xf numFmtId="0" fontId="1" fillId="0" borderId="43" xfId="2" applyFont="1" applyBorder="1" applyAlignment="1">
      <alignment horizontal="center" vertical="center" wrapText="1"/>
    </xf>
    <xf numFmtId="0" fontId="46" fillId="0" borderId="1" xfId="0" applyFont="1" applyBorder="1" applyAlignment="1">
      <alignment horizontal="right" vertical="top"/>
    </xf>
    <xf numFmtId="0" fontId="46" fillId="0" borderId="0" xfId="0" applyFont="1" applyAlignment="1">
      <alignment horizontal="right"/>
    </xf>
    <xf numFmtId="0" fontId="45" fillId="0" borderId="148" xfId="3" applyFont="1" applyBorder="1" applyAlignment="1">
      <alignment horizontal="center" wrapText="1"/>
    </xf>
    <xf numFmtId="0" fontId="45" fillId="0" borderId="149" xfId="3" applyFont="1" applyBorder="1" applyAlignment="1">
      <alignment horizontal="center" wrapText="1"/>
    </xf>
    <xf numFmtId="0" fontId="7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0" fontId="4" fillId="2" borderId="127" xfId="1" applyFont="1" applyFill="1" applyBorder="1" applyAlignment="1">
      <alignment horizontal="center" vertical="center"/>
    </xf>
    <xf numFmtId="0" fontId="4" fillId="2" borderId="128" xfId="1" applyFont="1" applyFill="1" applyBorder="1" applyAlignment="1">
      <alignment horizontal="center" vertical="center"/>
    </xf>
    <xf numFmtId="165" fontId="4" fillId="0" borderId="73" xfId="1" applyNumberFormat="1" applyFont="1" applyBorder="1" applyAlignment="1">
      <alignment horizontal="center" vertical="center"/>
    </xf>
    <xf numFmtId="165" fontId="4" fillId="0" borderId="74" xfId="1" applyNumberFormat="1" applyFont="1" applyBorder="1" applyAlignment="1">
      <alignment horizontal="center" vertical="center"/>
    </xf>
    <xf numFmtId="165" fontId="4" fillId="0" borderId="75" xfId="1" applyNumberFormat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7" fillId="0" borderId="6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2" fillId="0" borderId="0" xfId="1" applyFont="1"/>
    <xf numFmtId="0" fontId="22" fillId="0" borderId="62" xfId="1" applyFont="1" applyBorder="1"/>
    <xf numFmtId="0" fontId="22" fillId="0" borderId="1" xfId="1" applyFont="1" applyBorder="1"/>
    <xf numFmtId="0" fontId="22" fillId="0" borderId="72" xfId="1" applyFont="1" applyBorder="1"/>
    <xf numFmtId="0" fontId="7" fillId="0" borderId="60" xfId="1" applyFont="1" applyBorder="1" applyAlignment="1">
      <alignment horizontal="center" vertical="center"/>
    </xf>
    <xf numFmtId="0" fontId="4" fillId="0" borderId="130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68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99" xfId="0" applyFont="1" applyBorder="1" applyAlignment="1" applyProtection="1">
      <alignment horizontal="center" vertical="center"/>
      <protection locked="0"/>
    </xf>
    <xf numFmtId="0" fontId="18" fillId="0" borderId="100" xfId="0" applyFont="1" applyBorder="1" applyAlignment="1" applyProtection="1">
      <alignment horizontal="center" vertical="center"/>
      <protection locked="0"/>
    </xf>
    <xf numFmtId="0" fontId="18" fillId="0" borderId="101" xfId="0" applyFont="1" applyBorder="1" applyAlignment="1" applyProtection="1">
      <alignment horizontal="center" vertical="center"/>
      <protection locked="0"/>
    </xf>
    <xf numFmtId="0" fontId="18" fillId="0" borderId="108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09" xfId="0" applyFont="1" applyBorder="1" applyAlignment="1" applyProtection="1">
      <alignment horizontal="center" vertical="center"/>
      <protection locked="0"/>
    </xf>
    <xf numFmtId="0" fontId="18" fillId="0" borderId="102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60" xfId="0" applyFont="1" applyBorder="1" applyAlignment="1" applyProtection="1">
      <alignment horizontal="center" vertical="center"/>
      <protection locked="0"/>
    </xf>
    <xf numFmtId="0" fontId="18" fillId="0" borderId="161" xfId="0" applyFont="1" applyBorder="1" applyAlignment="1" applyProtection="1">
      <alignment horizontal="center" vertical="center"/>
      <protection locked="0"/>
    </xf>
    <xf numFmtId="0" fontId="16" fillId="0" borderId="155" xfId="0" applyFont="1" applyBorder="1" applyAlignment="1" applyProtection="1">
      <alignment horizontal="center" vertical="center"/>
      <protection locked="0"/>
    </xf>
    <xf numFmtId="0" fontId="16" fillId="0" borderId="158" xfId="0" applyFont="1" applyBorder="1" applyAlignment="1" applyProtection="1">
      <alignment horizontal="center" vertical="center"/>
      <protection locked="0"/>
    </xf>
    <xf numFmtId="0" fontId="16" fillId="0" borderId="157" xfId="0" applyFont="1" applyBorder="1" applyAlignment="1" applyProtection="1">
      <alignment horizontal="center" vertical="center"/>
      <protection locked="0"/>
    </xf>
    <xf numFmtId="0" fontId="18" fillId="0" borderId="97" xfId="0" applyFont="1" applyBorder="1" applyAlignment="1" applyProtection="1">
      <alignment horizontal="center" vertical="center"/>
      <protection locked="0"/>
    </xf>
    <xf numFmtId="0" fontId="18" fillId="0" borderId="96" xfId="0" applyFont="1" applyBorder="1" applyAlignment="1" applyProtection="1">
      <alignment horizontal="center" vertical="center"/>
      <protection locked="0"/>
    </xf>
    <xf numFmtId="0" fontId="18" fillId="0" borderId="117" xfId="0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 applyProtection="1">
      <alignment horizontal="center" vertical="center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94" xfId="0" applyFont="1" applyBorder="1" applyAlignment="1" applyProtection="1">
      <alignment horizontal="center" vertical="center" wrapText="1"/>
      <protection locked="0"/>
    </xf>
    <xf numFmtId="164" fontId="16" fillId="4" borderId="114" xfId="0" applyNumberFormat="1" applyFont="1" applyFill="1" applyBorder="1" applyAlignment="1">
      <alignment horizontal="center" vertical="center"/>
    </xf>
    <xf numFmtId="164" fontId="16" fillId="4" borderId="115" xfId="0" applyNumberFormat="1" applyFont="1" applyFill="1" applyBorder="1" applyAlignment="1">
      <alignment horizontal="center" vertical="center"/>
    </xf>
    <xf numFmtId="164" fontId="16" fillId="4" borderId="116" xfId="0" applyNumberFormat="1" applyFont="1" applyFill="1" applyBorder="1" applyAlignment="1">
      <alignment horizontal="center" vertical="center"/>
    </xf>
    <xf numFmtId="0" fontId="16" fillId="0" borderId="91" xfId="0" applyFont="1" applyBorder="1" applyAlignment="1" applyProtection="1">
      <alignment horizontal="center" vertical="center"/>
      <protection locked="0"/>
    </xf>
    <xf numFmtId="0" fontId="16" fillId="0" borderId="92" xfId="0" applyFont="1" applyBorder="1" applyAlignment="1" applyProtection="1">
      <alignment horizontal="center" vertical="center"/>
      <protection locked="0"/>
    </xf>
    <xf numFmtId="0" fontId="16" fillId="0" borderId="9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locked="0"/>
    </xf>
    <xf numFmtId="0" fontId="16" fillId="0" borderId="103" xfId="0" applyFont="1" applyBorder="1" applyAlignment="1" applyProtection="1">
      <alignment horizontal="center" vertical="center"/>
      <protection locked="0"/>
    </xf>
    <xf numFmtId="0" fontId="16" fillId="0" borderId="104" xfId="0" applyFont="1" applyBorder="1" applyAlignment="1" applyProtection="1">
      <alignment horizontal="center" vertical="center"/>
      <protection locked="0"/>
    </xf>
    <xf numFmtId="0" fontId="16" fillId="0" borderId="108" xfId="0" applyFont="1" applyBorder="1" applyAlignment="1" applyProtection="1">
      <alignment horizontal="center" vertical="center"/>
      <protection locked="0"/>
    </xf>
    <xf numFmtId="0" fontId="16" fillId="0" borderId="117" xfId="0" applyFont="1" applyBorder="1" applyAlignment="1" applyProtection="1">
      <alignment horizontal="center" vertical="center"/>
      <protection locked="0"/>
    </xf>
    <xf numFmtId="0" fontId="16" fillId="0" borderId="125" xfId="0" applyFont="1" applyBorder="1" applyAlignment="1" applyProtection="1">
      <alignment horizontal="center" vertical="center"/>
      <protection locked="0"/>
    </xf>
    <xf numFmtId="0" fontId="16" fillId="0" borderId="126" xfId="0" applyFont="1" applyBorder="1" applyAlignment="1" applyProtection="1">
      <alignment horizontal="center" vertical="center"/>
      <protection locked="0"/>
    </xf>
    <xf numFmtId="0" fontId="20" fillId="0" borderId="95" xfId="0" applyFont="1" applyBorder="1" applyAlignment="1" applyProtection="1">
      <alignment horizontal="center" vertical="center"/>
      <protection locked="0"/>
    </xf>
    <xf numFmtId="0" fontId="20" fillId="0" borderId="96" xfId="0" applyFont="1" applyBorder="1" applyAlignment="1" applyProtection="1">
      <alignment horizontal="center" vertical="center"/>
      <protection locked="0"/>
    </xf>
    <xf numFmtId="0" fontId="20" fillId="0" borderId="97" xfId="0" applyFont="1" applyBorder="1" applyAlignment="1" applyProtection="1">
      <alignment horizontal="center" vertical="center"/>
      <protection locked="0"/>
    </xf>
    <xf numFmtId="0" fontId="16" fillId="0" borderId="79" xfId="0" applyFont="1" applyBorder="1" applyAlignment="1" applyProtection="1">
      <alignment horizontal="center" vertical="center"/>
      <protection locked="0"/>
    </xf>
    <xf numFmtId="0" fontId="16" fillId="0" borderId="80" xfId="0" applyFont="1" applyBorder="1" applyAlignment="1" applyProtection="1">
      <alignment horizontal="center" vertical="center"/>
      <protection locked="0"/>
    </xf>
    <xf numFmtId="0" fontId="16" fillId="0" borderId="81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 wrapText="1"/>
      <protection locked="0"/>
    </xf>
    <xf numFmtId="0" fontId="4" fillId="0" borderId="82" xfId="0" applyFont="1" applyBorder="1" applyAlignment="1" applyProtection="1">
      <alignment horizontal="center" vertical="center" wrapText="1"/>
      <protection locked="0"/>
    </xf>
    <xf numFmtId="0" fontId="4" fillId="0" borderId="83" xfId="0" applyFont="1" applyBorder="1" applyAlignment="1" applyProtection="1">
      <alignment horizontal="center" vertical="center" wrapText="1"/>
      <protection locked="0"/>
    </xf>
    <xf numFmtId="0" fontId="16" fillId="0" borderId="84" xfId="0" applyFont="1" applyBorder="1" applyAlignment="1" applyProtection="1">
      <alignment horizontal="center" vertical="center" textRotation="45"/>
      <protection locked="0"/>
    </xf>
    <xf numFmtId="0" fontId="16" fillId="0" borderId="107" xfId="0" applyFont="1" applyBorder="1" applyAlignment="1" applyProtection="1">
      <alignment horizontal="center" vertical="center" textRotation="45"/>
      <protection locked="0"/>
    </xf>
    <xf numFmtId="0" fontId="16" fillId="0" borderId="85" xfId="0" applyFont="1" applyBorder="1" applyAlignment="1" applyProtection="1">
      <alignment horizontal="center" vertical="center" textRotation="45"/>
      <protection locked="0"/>
    </xf>
    <xf numFmtId="164" fontId="16" fillId="0" borderId="86" xfId="0" applyNumberFormat="1" applyFont="1" applyBorder="1" applyAlignment="1">
      <alignment horizontal="center" vertical="center"/>
    </xf>
    <xf numFmtId="164" fontId="16" fillId="0" borderId="87" xfId="0" applyNumberFormat="1" applyFont="1" applyBorder="1" applyAlignment="1">
      <alignment horizontal="center" vertical="center"/>
    </xf>
    <xf numFmtId="164" fontId="16" fillId="0" borderId="77" xfId="0" applyNumberFormat="1" applyFont="1" applyBorder="1" applyAlignment="1">
      <alignment horizontal="center" vertical="center"/>
    </xf>
    <xf numFmtId="164" fontId="16" fillId="0" borderId="78" xfId="0" applyNumberFormat="1" applyFont="1" applyBorder="1" applyAlignment="1">
      <alignment horizontal="center" vertical="center"/>
    </xf>
    <xf numFmtId="164" fontId="16" fillId="0" borderId="105" xfId="0" applyNumberFormat="1" applyFont="1" applyBorder="1" applyAlignment="1">
      <alignment horizontal="center" vertical="center"/>
    </xf>
    <xf numFmtId="164" fontId="16" fillId="0" borderId="106" xfId="0" applyNumberFormat="1" applyFont="1" applyBorder="1" applyAlignment="1">
      <alignment horizontal="center" vertical="center"/>
    </xf>
    <xf numFmtId="0" fontId="16" fillId="0" borderId="88" xfId="0" applyFont="1" applyBorder="1" applyAlignment="1" applyProtection="1">
      <alignment horizontal="center" vertical="center" textRotation="45"/>
      <protection locked="0"/>
    </xf>
    <xf numFmtId="0" fontId="18" fillId="0" borderId="95" xfId="0" applyFont="1" applyBorder="1" applyAlignment="1" applyProtection="1">
      <alignment horizontal="center" vertical="center"/>
      <protection locked="0"/>
    </xf>
    <xf numFmtId="0" fontId="19" fillId="0" borderId="54" xfId="0" applyFont="1" applyBorder="1" applyAlignment="1" applyProtection="1">
      <alignment horizontal="center" vertical="center" wrapText="1"/>
      <protection locked="0"/>
    </xf>
    <xf numFmtId="0" fontId="19" fillId="0" borderId="7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20" fillId="0" borderId="76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165" fontId="16" fillId="4" borderId="172" xfId="0" applyNumberFormat="1" applyFont="1" applyFill="1" applyBorder="1" applyAlignment="1">
      <alignment horizontal="center" vertical="center"/>
    </xf>
    <xf numFmtId="165" fontId="16" fillId="4" borderId="173" xfId="0" applyNumberFormat="1" applyFont="1" applyFill="1" applyBorder="1" applyAlignment="1">
      <alignment horizontal="center" vertical="center"/>
    </xf>
    <xf numFmtId="165" fontId="16" fillId="4" borderId="174" xfId="0" applyNumberFormat="1" applyFont="1" applyFill="1" applyBorder="1" applyAlignment="1">
      <alignment horizontal="center" vertical="center"/>
    </xf>
    <xf numFmtId="0" fontId="18" fillId="0" borderId="177" xfId="0" applyFont="1" applyBorder="1" applyAlignment="1" applyProtection="1">
      <alignment horizontal="center" vertical="center"/>
      <protection locked="0"/>
    </xf>
    <xf numFmtId="0" fontId="18" fillId="0" borderId="178" xfId="0" applyFont="1" applyBorder="1" applyAlignment="1" applyProtection="1">
      <alignment horizontal="center" vertical="center"/>
      <protection locked="0"/>
    </xf>
    <xf numFmtId="0" fontId="18" fillId="0" borderId="179" xfId="0" applyFont="1" applyBorder="1" applyAlignment="1" applyProtection="1">
      <alignment horizontal="center" vertical="center"/>
      <protection locked="0"/>
    </xf>
    <xf numFmtId="0" fontId="18" fillId="0" borderId="180" xfId="0" applyFont="1" applyBorder="1" applyAlignment="1" applyProtection="1">
      <alignment horizontal="center" vertical="center"/>
      <protection locked="0"/>
    </xf>
    <xf numFmtId="0" fontId="16" fillId="0" borderId="175" xfId="0" applyFont="1" applyBorder="1" applyAlignment="1" applyProtection="1">
      <alignment horizontal="center" vertical="center"/>
      <protection locked="0"/>
    </xf>
    <xf numFmtId="0" fontId="16" fillId="0" borderId="182" xfId="0" applyFont="1" applyBorder="1" applyAlignment="1" applyProtection="1">
      <alignment horizontal="center" vertical="center"/>
      <protection locked="0"/>
    </xf>
    <xf numFmtId="164" fontId="22" fillId="0" borderId="176" xfId="0" applyNumberFormat="1" applyFont="1" applyBorder="1" applyAlignment="1" applyProtection="1">
      <alignment horizontal="center" vertical="center"/>
      <protection locked="0"/>
    </xf>
    <xf numFmtId="164" fontId="22" fillId="0" borderId="181" xfId="0" applyNumberFormat="1" applyFont="1" applyBorder="1" applyAlignment="1" applyProtection="1">
      <alignment horizontal="center" vertical="center"/>
      <protection locked="0"/>
    </xf>
    <xf numFmtId="164" fontId="16" fillId="4" borderId="172" xfId="0" applyNumberFormat="1" applyFont="1" applyFill="1" applyBorder="1" applyAlignment="1">
      <alignment horizontal="center" vertical="center"/>
    </xf>
    <xf numFmtId="164" fontId="16" fillId="4" borderId="173" xfId="0" applyNumberFormat="1" applyFont="1" applyFill="1" applyBorder="1" applyAlignment="1">
      <alignment horizontal="center" vertical="center"/>
    </xf>
    <xf numFmtId="164" fontId="16" fillId="4" borderId="174" xfId="0" applyNumberFormat="1" applyFont="1" applyFill="1" applyBorder="1" applyAlignment="1">
      <alignment horizontal="center" vertical="center"/>
    </xf>
    <xf numFmtId="164" fontId="47" fillId="0" borderId="176" xfId="0" applyNumberFormat="1" applyFont="1" applyBorder="1" applyAlignment="1" applyProtection="1">
      <alignment horizontal="center" vertical="center"/>
      <protection locked="0"/>
    </xf>
    <xf numFmtId="164" fontId="47" fillId="0" borderId="18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2" borderId="15" xfId="0" applyFont="1" applyFill="1" applyBorder="1" applyAlignment="1">
      <alignment horizontal="center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15" fillId="2" borderId="47" xfId="0" applyFont="1" applyFill="1" applyBorder="1" applyAlignment="1">
      <alignment horizontal="center"/>
    </xf>
    <xf numFmtId="0" fontId="15" fillId="2" borderId="48" xfId="0" applyFont="1" applyFill="1" applyBorder="1" applyAlignment="1">
      <alignment horizontal="center"/>
    </xf>
    <xf numFmtId="0" fontId="15" fillId="2" borderId="49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12" fillId="2" borderId="49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5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5" fillId="2" borderId="47" xfId="0" applyFont="1" applyFill="1" applyBorder="1" applyAlignment="1">
      <alignment horizontal="center"/>
    </xf>
    <xf numFmtId="0" fontId="25" fillId="2" borderId="48" xfId="0" applyFont="1" applyFill="1" applyBorder="1" applyAlignment="1">
      <alignment horizontal="center"/>
    </xf>
    <xf numFmtId="0" fontId="25" fillId="2" borderId="49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5" fillId="0" borderId="29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3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6" xfId="0" applyFont="1" applyBorder="1" applyAlignment="1">
      <alignment horizontal="left"/>
    </xf>
    <xf numFmtId="0" fontId="4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42" fillId="0" borderId="131" xfId="0" applyFont="1" applyBorder="1" applyAlignment="1">
      <alignment horizontal="center"/>
    </xf>
    <xf numFmtId="0" fontId="43" fillId="0" borderId="0" xfId="0" applyFont="1" applyAlignment="1">
      <alignment horizontal="left"/>
    </xf>
    <xf numFmtId="0" fontId="3" fillId="0" borderId="136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34" xfId="2" applyBorder="1" applyAlignment="1">
      <alignment horizontal="center" vertical="center"/>
    </xf>
    <xf numFmtId="0" fontId="3" fillId="0" borderId="133" xfId="2" applyBorder="1" applyAlignment="1">
      <alignment horizontal="center" vertical="center"/>
    </xf>
    <xf numFmtId="0" fontId="3" fillId="0" borderId="139" xfId="2" applyBorder="1" applyAlignment="1">
      <alignment horizontal="center" vertical="center"/>
    </xf>
    <xf numFmtId="0" fontId="3" fillId="0" borderId="138" xfId="2" applyBorder="1" applyAlignment="1">
      <alignment horizontal="center" vertical="center"/>
    </xf>
    <xf numFmtId="0" fontId="3" fillId="0" borderId="137" xfId="2" applyBorder="1" applyAlignment="1">
      <alignment horizontal="center" vertical="center"/>
    </xf>
    <xf numFmtId="0" fontId="40" fillId="0" borderId="11" xfId="2" applyFont="1" applyBorder="1" applyAlignment="1">
      <alignment horizontal="center"/>
    </xf>
    <xf numFmtId="0" fontId="3" fillId="0" borderId="141" xfId="2" applyBorder="1" applyAlignment="1">
      <alignment horizontal="center" vertical="center" wrapText="1"/>
    </xf>
    <xf numFmtId="0" fontId="3" fillId="0" borderId="142" xfId="2" applyBorder="1" applyAlignment="1">
      <alignment horizontal="center" vertical="center" wrapText="1"/>
    </xf>
    <xf numFmtId="0" fontId="3" fillId="0" borderId="146" xfId="2" applyBorder="1" applyAlignment="1">
      <alignment horizontal="center" vertical="center"/>
    </xf>
    <xf numFmtId="0" fontId="3" fillId="0" borderId="91" xfId="2" applyBorder="1" applyAlignment="1">
      <alignment horizontal="center" vertical="center"/>
    </xf>
    <xf numFmtId="0" fontId="3" fillId="0" borderId="147" xfId="2" applyBorder="1" applyAlignment="1">
      <alignment horizontal="center" vertical="center"/>
    </xf>
    <xf numFmtId="0" fontId="3" fillId="0" borderId="140" xfId="2" applyBorder="1" applyAlignment="1">
      <alignment horizontal="left" vertical="center"/>
    </xf>
    <xf numFmtId="0" fontId="3" fillId="0" borderId="136" xfId="2" applyBorder="1" applyAlignment="1">
      <alignment horizontal="left" vertical="center"/>
    </xf>
    <xf numFmtId="0" fontId="44" fillId="0" borderId="43" xfId="2" applyFont="1" applyBorder="1" applyAlignment="1">
      <alignment horizontal="center" vertical="center"/>
    </xf>
    <xf numFmtId="0" fontId="5" fillId="0" borderId="119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0" fontId="45" fillId="0" borderId="73" xfId="3" applyFont="1" applyBorder="1" applyAlignment="1">
      <alignment horizontal="center"/>
    </xf>
    <xf numFmtId="0" fontId="2" fillId="5" borderId="150" xfId="3" applyFill="1" applyBorder="1" applyAlignment="1">
      <alignment horizontal="center" vertical="center"/>
    </xf>
    <xf numFmtId="0" fontId="2" fillId="6" borderId="151" xfId="3" applyFill="1" applyBorder="1" applyAlignment="1">
      <alignment horizontal="center" vertical="center"/>
    </xf>
    <xf numFmtId="0" fontId="45" fillId="0" borderId="75" xfId="3" applyFont="1" applyBorder="1" applyAlignment="1">
      <alignment horizontal="center"/>
    </xf>
    <xf numFmtId="0" fontId="45" fillId="5" borderId="155" xfId="3" applyFont="1" applyFill="1" applyBorder="1" applyAlignment="1">
      <alignment horizontal="center" vertical="center"/>
    </xf>
    <xf numFmtId="0" fontId="45" fillId="6" borderId="183" xfId="3" applyFont="1" applyFill="1" applyBorder="1" applyAlignment="1">
      <alignment horizontal="center" vertical="center" wrapText="1"/>
    </xf>
    <xf numFmtId="0" fontId="40" fillId="0" borderId="100" xfId="3" applyFont="1" applyBorder="1" applyAlignment="1">
      <alignment horizontal="right"/>
    </xf>
    <xf numFmtId="0" fontId="8" fillId="0" borderId="0" xfId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/>
  </cellXfs>
  <cellStyles count="4">
    <cellStyle name="Normal" xfId="0" builtinId="0"/>
    <cellStyle name="Normal 2" xfId="1" xr:uid="{71EE7B78-209E-47B7-8203-A118878D939F}"/>
    <cellStyle name="Normal 3" xfId="2" xr:uid="{56458DCE-A6EB-49B2-BF27-D72669E91B6A}"/>
    <cellStyle name="Normal 4" xfId="3" xr:uid="{4AC13985-168E-4BEE-A36C-1CD6821A76A5}"/>
  </cellStyles>
  <dxfs count="6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90080</xdr:colOff>
      <xdr:row>0</xdr:row>
      <xdr:rowOff>68036</xdr:rowOff>
    </xdr:from>
    <xdr:ext cx="923925" cy="506730"/>
    <xdr:pic>
      <xdr:nvPicPr>
        <xdr:cNvPr id="2" name="Picture 6" descr="FSCF">
          <a:extLst>
            <a:ext uri="{FF2B5EF4-FFF2-40B4-BE49-F238E27FC236}">
              <a16:creationId xmlns:a16="http://schemas.microsoft.com/office/drawing/2014/main" id="{2840FA4B-F15A-469D-B596-D42ECF77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80" y="6803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90080</xdr:colOff>
      <xdr:row>0</xdr:row>
      <xdr:rowOff>68036</xdr:rowOff>
    </xdr:from>
    <xdr:ext cx="923925" cy="506730"/>
    <xdr:pic>
      <xdr:nvPicPr>
        <xdr:cNvPr id="3" name="Picture 6" descr="FSCF">
          <a:extLst>
            <a:ext uri="{FF2B5EF4-FFF2-40B4-BE49-F238E27FC236}">
              <a16:creationId xmlns:a16="http://schemas.microsoft.com/office/drawing/2014/main" id="{FE179AA4-AEB9-4F60-A1D3-094899E8A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720" y="6803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90080</xdr:colOff>
      <xdr:row>31</xdr:row>
      <xdr:rowOff>68036</xdr:rowOff>
    </xdr:from>
    <xdr:ext cx="923925" cy="506730"/>
    <xdr:pic>
      <xdr:nvPicPr>
        <xdr:cNvPr id="4" name="Picture 6" descr="FSCF">
          <a:extLst>
            <a:ext uri="{FF2B5EF4-FFF2-40B4-BE49-F238E27FC236}">
              <a16:creationId xmlns:a16="http://schemas.microsoft.com/office/drawing/2014/main" id="{D524F306-C02D-4E89-A9F9-359315676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80" y="404567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90080</xdr:colOff>
      <xdr:row>31</xdr:row>
      <xdr:rowOff>68036</xdr:rowOff>
    </xdr:from>
    <xdr:ext cx="923925" cy="506730"/>
    <xdr:pic>
      <xdr:nvPicPr>
        <xdr:cNvPr id="5" name="Picture 6" descr="FSCF">
          <a:extLst>
            <a:ext uri="{FF2B5EF4-FFF2-40B4-BE49-F238E27FC236}">
              <a16:creationId xmlns:a16="http://schemas.microsoft.com/office/drawing/2014/main" id="{F53E2C4A-32DC-4BBC-BCF6-77F1D99A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0720" y="4045676"/>
          <a:ext cx="92392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205740</xdr:colOff>
      <xdr:row>3</xdr:row>
      <xdr:rowOff>114300</xdr:rowOff>
    </xdr:from>
    <xdr:ext cx="1362075" cy="817245"/>
    <xdr:pic>
      <xdr:nvPicPr>
        <xdr:cNvPr id="2" name="Picture 1" descr="FSCF">
          <a:extLst>
            <a:ext uri="{FF2B5EF4-FFF2-40B4-BE49-F238E27FC236}">
              <a16:creationId xmlns:a16="http://schemas.microsoft.com/office/drawing/2014/main" id="{65A5D386-7F74-44C3-BB40-2FB3DC69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0700" y="657225"/>
          <a:ext cx="1362075" cy="817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706755</xdr:colOff>
      <xdr:row>4</xdr:row>
      <xdr:rowOff>95250</xdr:rowOff>
    </xdr:to>
    <xdr:pic>
      <xdr:nvPicPr>
        <xdr:cNvPr id="7175" name="Picture 1" descr="FSCF">
          <a:extLst>
            <a:ext uri="{FF2B5EF4-FFF2-40B4-BE49-F238E27FC236}">
              <a16:creationId xmlns:a16="http://schemas.microsoft.com/office/drawing/2014/main" id="{00000000-0008-0000-0100-00000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0</xdr:row>
      <xdr:rowOff>0</xdr:rowOff>
    </xdr:from>
    <xdr:to>
      <xdr:col>9</xdr:col>
      <xdr:colOff>440055</xdr:colOff>
      <xdr:row>4</xdr:row>
      <xdr:rowOff>95250</xdr:rowOff>
    </xdr:to>
    <xdr:pic>
      <xdr:nvPicPr>
        <xdr:cNvPr id="7176" name="Picture 2" descr="FSCF">
          <a:extLst>
            <a:ext uri="{FF2B5EF4-FFF2-40B4-BE49-F238E27FC236}">
              <a16:creationId xmlns:a16="http://schemas.microsoft.com/office/drawing/2014/main" id="{00000000-0008-0000-0100-00000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</xdr:row>
      <xdr:rowOff>114300</xdr:rowOff>
    </xdr:from>
    <xdr:to>
      <xdr:col>9</xdr:col>
      <xdr:colOff>478155</xdr:colOff>
      <xdr:row>25</xdr:row>
      <xdr:rowOff>114300</xdr:rowOff>
    </xdr:to>
    <xdr:pic>
      <xdr:nvPicPr>
        <xdr:cNvPr id="7177" name="Picture 3" descr="FSCF">
          <a:extLst>
            <a:ext uri="{FF2B5EF4-FFF2-40B4-BE49-F238E27FC236}">
              <a16:creationId xmlns:a16="http://schemas.microsoft.com/office/drawing/2014/main" id="{00000000-0008-0000-01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5076825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21</xdr:row>
      <xdr:rowOff>114300</xdr:rowOff>
    </xdr:from>
    <xdr:to>
      <xdr:col>2</xdr:col>
      <xdr:colOff>38100</xdr:colOff>
      <xdr:row>25</xdr:row>
      <xdr:rowOff>114300</xdr:rowOff>
    </xdr:to>
    <xdr:pic>
      <xdr:nvPicPr>
        <xdr:cNvPr id="7178" name="Picture 4" descr="FSCF">
          <a:extLst>
            <a:ext uri="{FF2B5EF4-FFF2-40B4-BE49-F238E27FC236}">
              <a16:creationId xmlns:a16="http://schemas.microsoft.com/office/drawing/2014/main" id="{00000000-0008-0000-01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5076825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43</xdr:row>
      <xdr:rowOff>114300</xdr:rowOff>
    </xdr:from>
    <xdr:to>
      <xdr:col>9</xdr:col>
      <xdr:colOff>478155</xdr:colOff>
      <xdr:row>47</xdr:row>
      <xdr:rowOff>114300</xdr:rowOff>
    </xdr:to>
    <xdr:pic>
      <xdr:nvPicPr>
        <xdr:cNvPr id="7179" name="Picture 5" descr="FSCF">
          <a:extLst>
            <a:ext uri="{FF2B5EF4-FFF2-40B4-BE49-F238E27FC236}">
              <a16:creationId xmlns:a16="http://schemas.microsoft.com/office/drawing/2014/main" id="{00000000-0008-0000-01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1024890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43</xdr:row>
      <xdr:rowOff>114300</xdr:rowOff>
    </xdr:from>
    <xdr:to>
      <xdr:col>2</xdr:col>
      <xdr:colOff>38100</xdr:colOff>
      <xdr:row>47</xdr:row>
      <xdr:rowOff>114300</xdr:rowOff>
    </xdr:to>
    <xdr:pic>
      <xdr:nvPicPr>
        <xdr:cNvPr id="7180" name="Picture 6" descr="FSCF">
          <a:extLst>
            <a:ext uri="{FF2B5EF4-FFF2-40B4-BE49-F238E27FC236}">
              <a16:creationId xmlns:a16="http://schemas.microsoft.com/office/drawing/2014/main" id="{00000000-0008-0000-01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248900"/>
          <a:ext cx="1457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228600</xdr:colOff>
      <xdr:row>3</xdr:row>
      <xdr:rowOff>38100</xdr:rowOff>
    </xdr:to>
    <xdr:pic>
      <xdr:nvPicPr>
        <xdr:cNvPr id="8201" name="Picture 1" descr="FSCF">
          <a:extLst>
            <a:ext uri="{FF2B5EF4-FFF2-40B4-BE49-F238E27FC236}">
              <a16:creationId xmlns:a16="http://schemas.microsoft.com/office/drawing/2014/main" id="{00000000-0008-0000-0200-00000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0</xdr:row>
      <xdr:rowOff>28575</xdr:rowOff>
    </xdr:from>
    <xdr:to>
      <xdr:col>6</xdr:col>
      <xdr:colOff>228600</xdr:colOff>
      <xdr:row>3</xdr:row>
      <xdr:rowOff>38100</xdr:rowOff>
    </xdr:to>
    <xdr:pic>
      <xdr:nvPicPr>
        <xdr:cNvPr id="8202" name="Picture 2" descr="FSCF">
          <a:extLst>
            <a:ext uri="{FF2B5EF4-FFF2-40B4-BE49-F238E27FC236}">
              <a16:creationId xmlns:a16="http://schemas.microsoft.com/office/drawing/2014/main" id="{00000000-0008-0000-0200-00000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28575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15</xdr:row>
      <xdr:rowOff>28575</xdr:rowOff>
    </xdr:from>
    <xdr:to>
      <xdr:col>6</xdr:col>
      <xdr:colOff>228600</xdr:colOff>
      <xdr:row>18</xdr:row>
      <xdr:rowOff>38100</xdr:rowOff>
    </xdr:to>
    <xdr:pic>
      <xdr:nvPicPr>
        <xdr:cNvPr id="8203" name="Picture 3" descr="FSCF">
          <a:extLst>
            <a:ext uri="{FF2B5EF4-FFF2-40B4-BE49-F238E27FC236}">
              <a16:creationId xmlns:a16="http://schemas.microsoft.com/office/drawing/2014/main" id="{00000000-0008-0000-0200-00000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5372100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15</xdr:row>
      <xdr:rowOff>28575</xdr:rowOff>
    </xdr:from>
    <xdr:to>
      <xdr:col>1</xdr:col>
      <xdr:colOff>228600</xdr:colOff>
      <xdr:row>18</xdr:row>
      <xdr:rowOff>38100</xdr:rowOff>
    </xdr:to>
    <xdr:pic>
      <xdr:nvPicPr>
        <xdr:cNvPr id="8204" name="Picture 4" descr="FSCF">
          <a:extLst>
            <a:ext uri="{FF2B5EF4-FFF2-40B4-BE49-F238E27FC236}">
              <a16:creationId xmlns:a16="http://schemas.microsoft.com/office/drawing/2014/main" id="{00000000-0008-0000-0200-00000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5372100"/>
          <a:ext cx="1247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171450</xdr:colOff>
      <xdr:row>3</xdr:row>
      <xdr:rowOff>38100</xdr:rowOff>
    </xdr:to>
    <xdr:pic>
      <xdr:nvPicPr>
        <xdr:cNvPr id="2" name="Picture 1" descr="FSCF">
          <a:extLst>
            <a:ext uri="{FF2B5EF4-FFF2-40B4-BE49-F238E27FC236}">
              <a16:creationId xmlns:a16="http://schemas.microsoft.com/office/drawing/2014/main" id="{28C0E0AD-C697-4A7F-8BE5-6035189C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" y="26670"/>
          <a:ext cx="1278255" cy="72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0</xdr:row>
      <xdr:rowOff>28575</xdr:rowOff>
    </xdr:from>
    <xdr:to>
      <xdr:col>6</xdr:col>
      <xdr:colOff>169545</xdr:colOff>
      <xdr:row>3</xdr:row>
      <xdr:rowOff>38100</xdr:rowOff>
    </xdr:to>
    <xdr:pic>
      <xdr:nvPicPr>
        <xdr:cNvPr id="3" name="Picture 2" descr="FSCF">
          <a:extLst>
            <a:ext uri="{FF2B5EF4-FFF2-40B4-BE49-F238E27FC236}">
              <a16:creationId xmlns:a16="http://schemas.microsoft.com/office/drawing/2014/main" id="{1850818F-45A7-40BC-A722-4DFBEFC5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7595" y="26670"/>
          <a:ext cx="1278255" cy="72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15</xdr:row>
      <xdr:rowOff>28575</xdr:rowOff>
    </xdr:from>
    <xdr:to>
      <xdr:col>6</xdr:col>
      <xdr:colOff>169545</xdr:colOff>
      <xdr:row>18</xdr:row>
      <xdr:rowOff>38100</xdr:rowOff>
    </xdr:to>
    <xdr:pic>
      <xdr:nvPicPr>
        <xdr:cNvPr id="4" name="Picture 3" descr="FSCF">
          <a:extLst>
            <a:ext uri="{FF2B5EF4-FFF2-40B4-BE49-F238E27FC236}">
              <a16:creationId xmlns:a16="http://schemas.microsoft.com/office/drawing/2014/main" id="{2F952F37-54E6-44B9-BBDE-C3DAE925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7595" y="5370195"/>
          <a:ext cx="1278255" cy="72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15</xdr:row>
      <xdr:rowOff>28575</xdr:rowOff>
    </xdr:from>
    <xdr:to>
      <xdr:col>1</xdr:col>
      <xdr:colOff>171450</xdr:colOff>
      <xdr:row>18</xdr:row>
      <xdr:rowOff>38100</xdr:rowOff>
    </xdr:to>
    <xdr:pic>
      <xdr:nvPicPr>
        <xdr:cNvPr id="5" name="Picture 4" descr="FSCF">
          <a:extLst>
            <a:ext uri="{FF2B5EF4-FFF2-40B4-BE49-F238E27FC236}">
              <a16:creationId xmlns:a16="http://schemas.microsoft.com/office/drawing/2014/main" id="{516CD1AB-2B12-45A5-83AD-F9C5E48E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" y="5370195"/>
          <a:ext cx="1278255" cy="72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129540</xdr:colOff>
      <xdr:row>2</xdr:row>
      <xdr:rowOff>209550</xdr:rowOff>
    </xdr:to>
    <xdr:pic>
      <xdr:nvPicPr>
        <xdr:cNvPr id="2" name="Picture 1" descr="FSCF">
          <a:extLst>
            <a:ext uri="{FF2B5EF4-FFF2-40B4-BE49-F238E27FC236}">
              <a16:creationId xmlns:a16="http://schemas.microsoft.com/office/drawing/2014/main" id="{6F95B2EF-F819-4BD6-A888-07525F9E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" y="0"/>
          <a:ext cx="1040130" cy="57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129540</xdr:colOff>
      <xdr:row>2</xdr:row>
      <xdr:rowOff>209550</xdr:rowOff>
    </xdr:to>
    <xdr:pic>
      <xdr:nvPicPr>
        <xdr:cNvPr id="2" name="Picture 1" descr="FSCF">
          <a:extLst>
            <a:ext uri="{FF2B5EF4-FFF2-40B4-BE49-F238E27FC236}">
              <a16:creationId xmlns:a16="http://schemas.microsoft.com/office/drawing/2014/main" id="{ABB4513C-F29E-477F-A26C-98155220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" y="0"/>
          <a:ext cx="1040130" cy="57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4</xdr:col>
      <xdr:colOff>133350</xdr:colOff>
      <xdr:row>3</xdr:row>
      <xdr:rowOff>247650</xdr:rowOff>
    </xdr:to>
    <xdr:pic>
      <xdr:nvPicPr>
        <xdr:cNvPr id="9218" name="Picture 1" descr="FSCF">
          <a:extLst>
            <a:ext uri="{FF2B5EF4-FFF2-40B4-BE49-F238E27FC236}">
              <a16:creationId xmlns:a16="http://schemas.microsoft.com/office/drawing/2014/main" id="{00000000-0008-0000-05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295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47625</xdr:rowOff>
    </xdr:from>
    <xdr:to>
      <xdr:col>5</xdr:col>
      <xdr:colOff>855345</xdr:colOff>
      <xdr:row>3</xdr:row>
      <xdr:rowOff>17145</xdr:rowOff>
    </xdr:to>
    <xdr:pic>
      <xdr:nvPicPr>
        <xdr:cNvPr id="10245" name="Picture 1" descr="FSCF">
          <a:extLst>
            <a:ext uri="{FF2B5EF4-FFF2-40B4-BE49-F238E27FC236}">
              <a16:creationId xmlns:a16="http://schemas.microsoft.com/office/drawing/2014/main" id="{00000000-0008-0000-0400-00000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47625"/>
          <a:ext cx="1133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16</xdr:row>
      <xdr:rowOff>47625</xdr:rowOff>
    </xdr:from>
    <xdr:to>
      <xdr:col>5</xdr:col>
      <xdr:colOff>855345</xdr:colOff>
      <xdr:row>19</xdr:row>
      <xdr:rowOff>17145</xdr:rowOff>
    </xdr:to>
    <xdr:pic>
      <xdr:nvPicPr>
        <xdr:cNvPr id="10246" name="Picture 4" descr="FSCF">
          <a:extLst>
            <a:ext uri="{FF2B5EF4-FFF2-40B4-BE49-F238E27FC236}">
              <a16:creationId xmlns:a16="http://schemas.microsoft.com/office/drawing/2014/main" id="{00000000-0008-0000-0400-00000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6124575"/>
          <a:ext cx="1133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142875</xdr:colOff>
      <xdr:row>4</xdr:row>
      <xdr:rowOff>95250</xdr:rowOff>
    </xdr:to>
    <xdr:pic>
      <xdr:nvPicPr>
        <xdr:cNvPr id="3" name="Picture 1" descr="FSCF">
          <a:extLst>
            <a:ext uri="{FF2B5EF4-FFF2-40B4-BE49-F238E27FC236}">
              <a16:creationId xmlns:a16="http://schemas.microsoft.com/office/drawing/2014/main" id="{A1589997-4C68-43CE-9668-F494CF23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01346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7A25-A085-4792-971E-9A1651320460}">
  <dimension ref="B1:D34"/>
  <sheetViews>
    <sheetView topLeftCell="A6" workbookViewId="0">
      <selection activeCell="C34" sqref="C34:D34"/>
    </sheetView>
  </sheetViews>
  <sheetFormatPr baseColWidth="10" defaultRowHeight="14.4" x14ac:dyDescent="0.3"/>
  <cols>
    <col min="1" max="1" width="11.5546875" style="232"/>
    <col min="2" max="2" width="15.77734375" style="232" customWidth="1"/>
    <col min="3" max="4" width="12.77734375" style="232" customWidth="1"/>
    <col min="5" max="16384" width="11.5546875" style="232"/>
  </cols>
  <sheetData>
    <row r="1" spans="2:4" ht="15" thickBot="1" x14ac:dyDescent="0.35"/>
    <row r="2" spans="2:4" ht="18" customHeight="1" thickBot="1" x14ac:dyDescent="0.35">
      <c r="B2" s="271" t="s">
        <v>84</v>
      </c>
      <c r="C2" s="433" t="s">
        <v>164</v>
      </c>
      <c r="D2" s="436"/>
    </row>
    <row r="3" spans="2:4" ht="43.2" customHeight="1" thickBot="1" x14ac:dyDescent="0.35">
      <c r="B3" s="272"/>
      <c r="C3" s="437" t="s">
        <v>165</v>
      </c>
      <c r="D3" s="438" t="s">
        <v>179</v>
      </c>
    </row>
    <row r="4" spans="2:4" ht="18" customHeight="1" x14ac:dyDescent="0.3">
      <c r="B4" s="233">
        <v>1</v>
      </c>
      <c r="C4" s="434">
        <f>B4*0.2</f>
        <v>0.2</v>
      </c>
      <c r="D4" s="435">
        <f>B4*0.1</f>
        <v>0.1</v>
      </c>
    </row>
    <row r="5" spans="2:4" ht="18" customHeight="1" x14ac:dyDescent="0.3">
      <c r="B5" s="233">
        <v>2</v>
      </c>
      <c r="C5" s="234">
        <f t="shared" ref="C5:C8" si="0">B5*0.2</f>
        <v>0.4</v>
      </c>
      <c r="D5" s="235">
        <f t="shared" ref="D5:D8" si="1">B5*0.1</f>
        <v>0.2</v>
      </c>
    </row>
    <row r="6" spans="2:4" ht="18" customHeight="1" x14ac:dyDescent="0.3">
      <c r="B6" s="233">
        <v>3</v>
      </c>
      <c r="C6" s="234">
        <f t="shared" si="0"/>
        <v>0.60000000000000009</v>
      </c>
      <c r="D6" s="235">
        <f t="shared" si="1"/>
        <v>0.30000000000000004</v>
      </c>
    </row>
    <row r="7" spans="2:4" ht="18" customHeight="1" x14ac:dyDescent="0.3">
      <c r="B7" s="233">
        <v>4</v>
      </c>
      <c r="C7" s="234">
        <f t="shared" si="0"/>
        <v>0.8</v>
      </c>
      <c r="D7" s="235">
        <f t="shared" si="1"/>
        <v>0.4</v>
      </c>
    </row>
    <row r="8" spans="2:4" ht="18" customHeight="1" x14ac:dyDescent="0.3">
      <c r="B8" s="233">
        <v>5</v>
      </c>
      <c r="C8" s="236">
        <f t="shared" si="0"/>
        <v>1</v>
      </c>
      <c r="D8" s="235">
        <f t="shared" si="1"/>
        <v>0.5</v>
      </c>
    </row>
    <row r="9" spans="2:4" ht="18" customHeight="1" x14ac:dyDescent="0.3">
      <c r="B9" s="233">
        <v>6</v>
      </c>
      <c r="C9" s="234">
        <f>(5*0.2)+(1*0.3)</f>
        <v>1.3</v>
      </c>
      <c r="D9" s="235">
        <f>D8+0.2</f>
        <v>0.7</v>
      </c>
    </row>
    <row r="10" spans="2:4" ht="18" customHeight="1" x14ac:dyDescent="0.3">
      <c r="B10" s="233">
        <v>7</v>
      </c>
      <c r="C10" s="234">
        <f>(5*0.2)+(2*0.3)</f>
        <v>1.6</v>
      </c>
      <c r="D10" s="235">
        <f t="shared" ref="D10:D13" si="2">D9+0.2</f>
        <v>0.89999999999999991</v>
      </c>
    </row>
    <row r="11" spans="2:4" ht="18" customHeight="1" x14ac:dyDescent="0.3">
      <c r="B11" s="233">
        <v>8</v>
      </c>
      <c r="C11" s="234">
        <f>(5*0.2+3*0.3)</f>
        <v>1.9</v>
      </c>
      <c r="D11" s="235">
        <f t="shared" si="2"/>
        <v>1.0999999999999999</v>
      </c>
    </row>
    <row r="12" spans="2:4" ht="18" customHeight="1" x14ac:dyDescent="0.3">
      <c r="B12" s="233">
        <v>9</v>
      </c>
      <c r="C12" s="234">
        <f>(5*0.2+4*0.3)</f>
        <v>2.2000000000000002</v>
      </c>
      <c r="D12" s="235">
        <f t="shared" si="2"/>
        <v>1.2999999999999998</v>
      </c>
    </row>
    <row r="13" spans="2:4" ht="18" customHeight="1" x14ac:dyDescent="0.3">
      <c r="B13" s="233">
        <v>10</v>
      </c>
      <c r="C13" s="234">
        <f>(5*0.2+5*0.3)</f>
        <v>2.5</v>
      </c>
      <c r="D13" s="235">
        <f t="shared" si="2"/>
        <v>1.4999999999999998</v>
      </c>
    </row>
    <row r="14" spans="2:4" ht="18" customHeight="1" x14ac:dyDescent="0.3">
      <c r="B14" s="233">
        <v>11</v>
      </c>
      <c r="C14" s="234">
        <f>C13+1*0.4</f>
        <v>2.9</v>
      </c>
      <c r="D14" s="235">
        <f>D13+0.3</f>
        <v>1.7999999999999998</v>
      </c>
    </row>
    <row r="15" spans="2:4" ht="18" customHeight="1" x14ac:dyDescent="0.3">
      <c r="B15" s="233">
        <v>12</v>
      </c>
      <c r="C15" s="234">
        <f>C14+1*0.4</f>
        <v>3.3</v>
      </c>
      <c r="D15" s="235">
        <f t="shared" ref="D15:D18" si="3">D14+0.3</f>
        <v>2.0999999999999996</v>
      </c>
    </row>
    <row r="16" spans="2:4" ht="18" customHeight="1" x14ac:dyDescent="0.3">
      <c r="B16" s="233">
        <v>13</v>
      </c>
      <c r="C16" s="234">
        <f t="shared" ref="C16:C33" si="4">C15+1*0.4</f>
        <v>3.6999999999999997</v>
      </c>
      <c r="D16" s="235">
        <f t="shared" si="3"/>
        <v>2.3999999999999995</v>
      </c>
    </row>
    <row r="17" spans="2:4" ht="18" customHeight="1" x14ac:dyDescent="0.3">
      <c r="B17" s="233">
        <v>14</v>
      </c>
      <c r="C17" s="234">
        <f t="shared" si="4"/>
        <v>4.0999999999999996</v>
      </c>
      <c r="D17" s="235">
        <f t="shared" si="3"/>
        <v>2.6999999999999993</v>
      </c>
    </row>
    <row r="18" spans="2:4" ht="18" customHeight="1" x14ac:dyDescent="0.3">
      <c r="B18" s="233">
        <v>15</v>
      </c>
      <c r="C18" s="234">
        <f t="shared" si="4"/>
        <v>4.5</v>
      </c>
      <c r="D18" s="237">
        <f t="shared" si="3"/>
        <v>2.9999999999999991</v>
      </c>
    </row>
    <row r="19" spans="2:4" ht="18" customHeight="1" x14ac:dyDescent="0.3">
      <c r="B19" s="233">
        <v>16</v>
      </c>
      <c r="C19" s="234">
        <f t="shared" si="4"/>
        <v>4.9000000000000004</v>
      </c>
      <c r="D19" s="237">
        <f>D18+0.4</f>
        <v>3.399999999999999</v>
      </c>
    </row>
    <row r="20" spans="2:4" ht="18" customHeight="1" x14ac:dyDescent="0.3">
      <c r="B20" s="233">
        <v>17</v>
      </c>
      <c r="C20" s="234">
        <f t="shared" si="4"/>
        <v>5.3000000000000007</v>
      </c>
      <c r="D20" s="237">
        <f t="shared" ref="D20:D33" si="5">D19+0.4</f>
        <v>3.7999999999999989</v>
      </c>
    </row>
    <row r="21" spans="2:4" ht="18" customHeight="1" x14ac:dyDescent="0.3">
      <c r="B21" s="233">
        <v>18</v>
      </c>
      <c r="C21" s="234">
        <f t="shared" si="4"/>
        <v>5.7000000000000011</v>
      </c>
      <c r="D21" s="237">
        <f t="shared" si="5"/>
        <v>4.1999999999999993</v>
      </c>
    </row>
    <row r="22" spans="2:4" ht="18" customHeight="1" x14ac:dyDescent="0.3">
      <c r="B22" s="233">
        <v>19</v>
      </c>
      <c r="C22" s="234">
        <f t="shared" si="4"/>
        <v>6.1000000000000014</v>
      </c>
      <c r="D22" s="237">
        <f t="shared" si="5"/>
        <v>4.5999999999999996</v>
      </c>
    </row>
    <row r="23" spans="2:4" ht="18" customHeight="1" x14ac:dyDescent="0.3">
      <c r="B23" s="233">
        <v>20</v>
      </c>
      <c r="C23" s="234">
        <f t="shared" si="4"/>
        <v>6.5000000000000018</v>
      </c>
      <c r="D23" s="237">
        <f t="shared" si="5"/>
        <v>5</v>
      </c>
    </row>
    <row r="24" spans="2:4" ht="18" customHeight="1" x14ac:dyDescent="0.3">
      <c r="B24" s="233">
        <v>21</v>
      </c>
      <c r="C24" s="234">
        <f t="shared" si="4"/>
        <v>6.9000000000000021</v>
      </c>
      <c r="D24" s="237">
        <f t="shared" si="5"/>
        <v>5.4</v>
      </c>
    </row>
    <row r="25" spans="2:4" ht="18" customHeight="1" x14ac:dyDescent="0.3">
      <c r="B25" s="233">
        <v>22</v>
      </c>
      <c r="C25" s="234">
        <f t="shared" si="4"/>
        <v>7.3000000000000025</v>
      </c>
      <c r="D25" s="237">
        <f t="shared" si="5"/>
        <v>5.8000000000000007</v>
      </c>
    </row>
    <row r="26" spans="2:4" ht="18" customHeight="1" x14ac:dyDescent="0.3">
      <c r="B26" s="233">
        <v>23</v>
      </c>
      <c r="C26" s="234">
        <f t="shared" si="4"/>
        <v>7.7000000000000028</v>
      </c>
      <c r="D26" s="237">
        <f t="shared" si="5"/>
        <v>6.2000000000000011</v>
      </c>
    </row>
    <row r="27" spans="2:4" ht="18" customHeight="1" x14ac:dyDescent="0.3">
      <c r="B27" s="233">
        <v>24</v>
      </c>
      <c r="C27" s="234">
        <f t="shared" si="4"/>
        <v>8.1000000000000032</v>
      </c>
      <c r="D27" s="237">
        <f t="shared" si="5"/>
        <v>6.6000000000000014</v>
      </c>
    </row>
    <row r="28" spans="2:4" ht="18" customHeight="1" x14ac:dyDescent="0.3">
      <c r="B28" s="233">
        <v>25</v>
      </c>
      <c r="C28" s="234">
        <f t="shared" si="4"/>
        <v>8.5000000000000036</v>
      </c>
      <c r="D28" s="237">
        <f t="shared" si="5"/>
        <v>7.0000000000000018</v>
      </c>
    </row>
    <row r="29" spans="2:4" ht="18" customHeight="1" x14ac:dyDescent="0.3">
      <c r="B29" s="233">
        <v>26</v>
      </c>
      <c r="C29" s="234">
        <f t="shared" si="4"/>
        <v>8.9000000000000039</v>
      </c>
      <c r="D29" s="237">
        <f t="shared" si="5"/>
        <v>7.4000000000000021</v>
      </c>
    </row>
    <row r="30" spans="2:4" ht="18" customHeight="1" x14ac:dyDescent="0.3">
      <c r="B30" s="233">
        <v>27</v>
      </c>
      <c r="C30" s="234">
        <f t="shared" si="4"/>
        <v>9.3000000000000043</v>
      </c>
      <c r="D30" s="237">
        <f t="shared" si="5"/>
        <v>7.8000000000000025</v>
      </c>
    </row>
    <row r="31" spans="2:4" ht="18" customHeight="1" x14ac:dyDescent="0.3">
      <c r="B31" s="233">
        <v>28</v>
      </c>
      <c r="C31" s="234">
        <f t="shared" si="4"/>
        <v>9.7000000000000046</v>
      </c>
      <c r="D31" s="237">
        <f t="shared" si="5"/>
        <v>8.2000000000000028</v>
      </c>
    </row>
    <row r="32" spans="2:4" ht="18" customHeight="1" x14ac:dyDescent="0.3">
      <c r="B32" s="233">
        <v>29</v>
      </c>
      <c r="C32" s="234">
        <f t="shared" si="4"/>
        <v>10.100000000000005</v>
      </c>
      <c r="D32" s="237">
        <f t="shared" si="5"/>
        <v>8.6000000000000032</v>
      </c>
    </row>
    <row r="33" spans="2:4" ht="18" customHeight="1" thickBot="1" x14ac:dyDescent="0.35">
      <c r="B33" s="238">
        <v>30</v>
      </c>
      <c r="C33" s="239">
        <f t="shared" si="4"/>
        <v>10.500000000000005</v>
      </c>
      <c r="D33" s="240">
        <f t="shared" si="5"/>
        <v>9.0000000000000036</v>
      </c>
    </row>
    <row r="34" spans="2:4" x14ac:dyDescent="0.3">
      <c r="C34" s="439" t="s">
        <v>180</v>
      </c>
      <c r="D34" s="439"/>
    </row>
  </sheetData>
  <mergeCells count="3">
    <mergeCell ref="B2:B3"/>
    <mergeCell ref="C2:D2"/>
    <mergeCell ref="C34:D3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681D-B27E-4E0E-BB74-8C21AA6422FE}">
  <sheetPr>
    <tabColor indexed="11"/>
  </sheetPr>
  <dimension ref="B2:R106"/>
  <sheetViews>
    <sheetView topLeftCell="A82" workbookViewId="0">
      <selection activeCell="T113" sqref="T113"/>
    </sheetView>
  </sheetViews>
  <sheetFormatPr baseColWidth="10" defaultRowHeight="13.2" x14ac:dyDescent="0.25"/>
  <cols>
    <col min="1" max="1" width="3.44140625" customWidth="1"/>
    <col min="2" max="18" width="4.88671875" style="1" customWidth="1"/>
  </cols>
  <sheetData>
    <row r="2" spans="2:18" ht="15.6" x14ac:dyDescent="0.3">
      <c r="C2" s="7"/>
      <c r="D2" s="7"/>
      <c r="E2" s="407" t="s">
        <v>123</v>
      </c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</row>
    <row r="3" spans="2:18" ht="17.399999999999999" x14ac:dyDescent="0.3">
      <c r="B3" s="8"/>
    </row>
    <row r="4" spans="2:18" ht="22.8" x14ac:dyDescent="0.4">
      <c r="C4" s="9"/>
      <c r="D4" s="9"/>
      <c r="E4" s="9"/>
      <c r="F4" s="395" t="s">
        <v>177</v>
      </c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7"/>
      <c r="R4" s="9"/>
    </row>
    <row r="5" spans="2:18" ht="17.399999999999999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7" spans="2:18" s="210" customFormat="1" ht="13.8" x14ac:dyDescent="0.25">
      <c r="B7" s="209" t="s">
        <v>134</v>
      </c>
      <c r="C7" s="209"/>
      <c r="D7" s="209"/>
      <c r="F7" s="408" t="s">
        <v>133</v>
      </c>
      <c r="G7" s="409"/>
      <c r="H7" s="211"/>
      <c r="I7" s="209"/>
      <c r="J7" s="410" t="s">
        <v>132</v>
      </c>
      <c r="K7" s="410"/>
      <c r="L7" s="212"/>
      <c r="N7" s="209" t="s">
        <v>131</v>
      </c>
      <c r="O7" s="209"/>
      <c r="P7" s="209"/>
      <c r="R7" s="211"/>
    </row>
    <row r="8" spans="2:18" s="210" customFormat="1" ht="13.8" x14ac:dyDescent="0.25">
      <c r="B8" s="209"/>
      <c r="C8" s="209"/>
      <c r="D8" s="209"/>
      <c r="F8" s="213"/>
      <c r="G8" s="213"/>
      <c r="H8" s="209"/>
      <c r="I8" s="209"/>
      <c r="J8" s="214"/>
      <c r="K8" s="214"/>
      <c r="L8" s="216"/>
      <c r="N8" s="209"/>
      <c r="O8" s="209"/>
      <c r="P8" s="209"/>
      <c r="R8" s="209"/>
    </row>
    <row r="10" spans="2:18" x14ac:dyDescent="0.25">
      <c r="E10" s="373" t="s">
        <v>0</v>
      </c>
      <c r="F10" s="373"/>
      <c r="G10" s="373"/>
      <c r="H10" s="411"/>
      <c r="I10" s="2"/>
      <c r="L10" s="394" t="s">
        <v>92</v>
      </c>
      <c r="M10" s="394"/>
      <c r="N10" s="394"/>
      <c r="P10" s="2"/>
    </row>
    <row r="11" spans="2:18" x14ac:dyDescent="0.25">
      <c r="E11" s="146"/>
      <c r="F11" s="146"/>
      <c r="G11" s="146"/>
      <c r="H11" s="146"/>
      <c r="L11" s="147"/>
      <c r="M11" s="147"/>
      <c r="N11" s="147"/>
    </row>
    <row r="13" spans="2:18" x14ac:dyDescent="0.25">
      <c r="B13" s="1" t="s">
        <v>135</v>
      </c>
    </row>
    <row r="16" spans="2:18" ht="14.4" customHeight="1" x14ac:dyDescent="0.25"/>
    <row r="17" spans="2:18" ht="15.6" x14ac:dyDescent="0.3">
      <c r="B17" s="204" t="s">
        <v>124</v>
      </c>
      <c r="C17" s="205"/>
      <c r="D17" s="205"/>
      <c r="E17" s="205"/>
      <c r="F17" s="205"/>
      <c r="G17" s="20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</row>
    <row r="18" spans="2:18" ht="15.6" x14ac:dyDescent="0.3"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</row>
    <row r="19" spans="2:18" ht="15.6" x14ac:dyDescent="0.3"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</row>
    <row r="20" spans="2:18" ht="15.6" x14ac:dyDescent="0.3">
      <c r="B20" s="204" t="s">
        <v>125</v>
      </c>
      <c r="C20" s="10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</row>
    <row r="21" spans="2:18" ht="15.6" x14ac:dyDescent="0.3"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</row>
    <row r="22" spans="2:18" ht="15.6" x14ac:dyDescent="0.3">
      <c r="B22" s="204"/>
      <c r="C22" s="204"/>
      <c r="D22" s="104"/>
      <c r="E22" s="104"/>
      <c r="F22" s="104"/>
      <c r="G22" s="104"/>
      <c r="H22" s="104"/>
      <c r="I22" s="104"/>
      <c r="J22" s="104"/>
      <c r="K22" s="406"/>
      <c r="L22" s="406"/>
      <c r="M22" s="406"/>
      <c r="N22" s="406"/>
      <c r="O22" s="406"/>
      <c r="P22" s="406"/>
      <c r="Q22" s="406"/>
      <c r="R22" s="406"/>
    </row>
    <row r="23" spans="2:18" ht="15.6" x14ac:dyDescent="0.3">
      <c r="B23" s="204" t="s">
        <v>126</v>
      </c>
      <c r="C23" s="204"/>
      <c r="D23" s="206"/>
      <c r="E23" s="206"/>
      <c r="F23" s="206"/>
      <c r="G23" s="206"/>
      <c r="H23" s="207"/>
      <c r="I23" s="207"/>
      <c r="J23" s="207"/>
      <c r="K23" s="208"/>
      <c r="L23" s="208"/>
      <c r="M23" s="208"/>
      <c r="N23" s="208"/>
      <c r="O23" s="208"/>
      <c r="P23" s="208"/>
      <c r="Q23" s="208"/>
      <c r="R23" s="208"/>
    </row>
    <row r="24" spans="2:18" ht="15.6" x14ac:dyDescent="0.3">
      <c r="B24" s="204"/>
      <c r="C24" s="2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</row>
    <row r="25" spans="2:18" ht="15.6" x14ac:dyDescent="0.3">
      <c r="B25" s="215"/>
      <c r="C25" s="215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</row>
    <row r="26" spans="2:18" ht="15.6" x14ac:dyDescent="0.3">
      <c r="B26" s="204"/>
      <c r="C26" s="2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</row>
    <row r="27" spans="2:18" ht="15.6" x14ac:dyDescent="0.3">
      <c r="B27" s="215"/>
      <c r="C27" s="215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</row>
    <row r="28" spans="2:18" ht="15.6" x14ac:dyDescent="0.3">
      <c r="B28" s="204"/>
      <c r="C28" s="2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</row>
    <row r="29" spans="2:18" ht="15.6" x14ac:dyDescent="0.3">
      <c r="B29" s="204"/>
      <c r="C29" s="2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</row>
    <row r="30" spans="2:18" ht="15.6" x14ac:dyDescent="0.3">
      <c r="B30" s="204"/>
      <c r="C30" s="2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</row>
    <row r="31" spans="2:18" ht="15.6" x14ac:dyDescent="0.3">
      <c r="B31" s="204" t="s">
        <v>129</v>
      </c>
      <c r="C31" s="204"/>
      <c r="D31" s="104"/>
      <c r="E31" s="104"/>
      <c r="F31" s="104"/>
      <c r="G31" s="104"/>
      <c r="H31" s="208"/>
      <c r="I31" s="208"/>
      <c r="J31" s="208"/>
      <c r="K31" s="104" t="s">
        <v>127</v>
      </c>
      <c r="L31"/>
      <c r="M31" s="104"/>
      <c r="N31" s="104"/>
      <c r="O31" s="208"/>
      <c r="P31" s="208"/>
      <c r="Q31" s="208"/>
      <c r="R31" s="104"/>
    </row>
    <row r="32" spans="2:18" ht="15.6" x14ac:dyDescent="0.3">
      <c r="B32" s="204"/>
      <c r="C32" s="2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2:18" ht="15.6" x14ac:dyDescent="0.3">
      <c r="B33" s="204"/>
      <c r="C33" s="2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2:18" ht="15.6" x14ac:dyDescent="0.3">
      <c r="B34" s="204" t="s">
        <v>128</v>
      </c>
      <c r="C34" s="204"/>
      <c r="D34" s="104"/>
      <c r="E34" s="104"/>
      <c r="F34" s="104"/>
      <c r="G34" s="104"/>
      <c r="H34" s="208"/>
      <c r="I34" s="208"/>
      <c r="J34" s="208"/>
      <c r="K34" s="104" t="s">
        <v>127</v>
      </c>
      <c r="L34"/>
      <c r="M34" s="104"/>
      <c r="N34" s="104"/>
      <c r="O34" s="208"/>
      <c r="P34" s="208"/>
      <c r="Q34" s="208"/>
      <c r="R34" s="104"/>
    </row>
    <row r="35" spans="2:18" ht="15.6" x14ac:dyDescent="0.3">
      <c r="B35" s="204"/>
      <c r="C35" s="2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</row>
    <row r="36" spans="2:18" ht="15.6" x14ac:dyDescent="0.3">
      <c r="B36" s="204"/>
      <c r="C36" s="2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</row>
    <row r="37" spans="2:18" ht="15.6" x14ac:dyDescent="0.3">
      <c r="B37" s="204"/>
      <c r="C37" s="2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</row>
    <row r="38" spans="2:18" x14ac:dyDescent="0.25">
      <c r="D38" s="17"/>
      <c r="E38" s="17"/>
      <c r="F38" s="17"/>
      <c r="G38" s="17"/>
      <c r="H38" s="17"/>
      <c r="I38" s="17"/>
      <c r="J38" s="17"/>
      <c r="K38" s="203"/>
      <c r="L38" s="203"/>
      <c r="M38" s="203"/>
      <c r="N38" s="203"/>
      <c r="O38" s="203"/>
      <c r="P38" s="203"/>
      <c r="Q38" s="203"/>
      <c r="R38" s="203"/>
    </row>
    <row r="39" spans="2:18" x14ac:dyDescent="0.25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2:18" x14ac:dyDescent="0.25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2:18" x14ac:dyDescent="0.25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2:18" ht="15.6" x14ac:dyDescent="0.25"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</row>
    <row r="43" spans="2:18" x14ac:dyDescent="0.25"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2:18" x14ac:dyDescent="0.25"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2:18" x14ac:dyDescent="0.25"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2:18" x14ac:dyDescent="0.25"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2:18" x14ac:dyDescent="0.25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2:18" x14ac:dyDescent="0.25"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2:18" x14ac:dyDescent="0.25"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2:18" x14ac:dyDescent="0.25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2:18" ht="21" x14ac:dyDescent="0.4"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</row>
    <row r="52" spans="2:18" x14ac:dyDescent="0.25">
      <c r="B52" s="376"/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6"/>
      <c r="Q52" s="376"/>
      <c r="R52" s="376"/>
    </row>
    <row r="53" spans="2:18" s="210" customFormat="1" ht="15.75" customHeight="1" x14ac:dyDescent="0.25">
      <c r="B53" s="213" t="s">
        <v>136</v>
      </c>
      <c r="C53" s="213"/>
      <c r="D53" s="213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</row>
    <row r="54" spans="2:18" s="210" customFormat="1" ht="15.75" customHeight="1" x14ac:dyDescent="0.25">
      <c r="B54" s="413"/>
      <c r="C54" s="413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</row>
    <row r="55" spans="2:18" s="210" customFormat="1" ht="15.75" customHeight="1" x14ac:dyDescent="0.25">
      <c r="B55" s="413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</row>
    <row r="56" spans="2:18" s="210" customFormat="1" ht="15.75" customHeight="1" x14ac:dyDescent="0.25"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12"/>
      <c r="R56" s="412"/>
    </row>
    <row r="57" spans="2:18" s="210" customFormat="1" ht="10.050000000000001" customHeight="1" x14ac:dyDescent="0.25"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</row>
    <row r="58" spans="2:18" s="210" customFormat="1" ht="15.75" customHeight="1" x14ac:dyDescent="0.25">
      <c r="B58" s="408" t="s">
        <v>137</v>
      </c>
      <c r="C58" s="408"/>
      <c r="D58" s="408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</row>
    <row r="59" spans="2:18" s="210" customFormat="1" ht="15.75" customHeight="1" x14ac:dyDescent="0.25"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</row>
    <row r="60" spans="2:18" s="210" customFormat="1" ht="15.75" customHeight="1" x14ac:dyDescent="0.25"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413"/>
      <c r="M60" s="413"/>
      <c r="N60" s="413"/>
      <c r="O60" s="413"/>
      <c r="P60" s="413"/>
      <c r="Q60" s="413"/>
      <c r="R60" s="413"/>
    </row>
    <row r="61" spans="2:18" s="210" customFormat="1" ht="15.75" customHeight="1" x14ac:dyDescent="0.25">
      <c r="B61" s="412"/>
      <c r="C61" s="412"/>
      <c r="D61" s="412"/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  <c r="R61" s="412"/>
    </row>
    <row r="62" spans="2:18" s="210" customFormat="1" ht="10.050000000000001" customHeight="1" x14ac:dyDescent="0.25"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</row>
    <row r="63" spans="2:18" s="210" customFormat="1" ht="15.75" customHeight="1" x14ac:dyDescent="0.25">
      <c r="B63" s="408" t="s">
        <v>138</v>
      </c>
      <c r="C63" s="408"/>
      <c r="D63" s="408"/>
      <c r="E63" s="408"/>
      <c r="F63" s="408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</row>
    <row r="64" spans="2:18" s="210" customFormat="1" ht="15.75" customHeight="1" x14ac:dyDescent="0.25"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</row>
    <row r="65" spans="2:18" s="210" customFormat="1" ht="15.75" customHeight="1" x14ac:dyDescent="0.25"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</row>
    <row r="66" spans="2:18" s="210" customFormat="1" ht="15.75" customHeight="1" x14ac:dyDescent="0.25">
      <c r="B66" s="412"/>
      <c r="C66" s="412"/>
      <c r="D66" s="412"/>
      <c r="E66" s="412"/>
      <c r="F66" s="412"/>
      <c r="G66" s="412"/>
      <c r="H66" s="412"/>
      <c r="I66" s="412"/>
      <c r="J66" s="412"/>
      <c r="K66" s="412"/>
      <c r="L66" s="412"/>
      <c r="M66" s="412"/>
      <c r="N66" s="412"/>
      <c r="O66" s="412"/>
      <c r="P66" s="412"/>
      <c r="Q66" s="412"/>
      <c r="R66" s="412"/>
    </row>
    <row r="67" spans="2:18" s="210" customFormat="1" ht="10.050000000000001" customHeight="1" x14ac:dyDescent="0.25"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</row>
    <row r="68" spans="2:18" s="210" customFormat="1" ht="15.75" customHeight="1" x14ac:dyDescent="0.25">
      <c r="B68" s="408" t="s">
        <v>139</v>
      </c>
      <c r="C68" s="408"/>
      <c r="D68" s="408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</row>
    <row r="69" spans="2:18" s="210" customFormat="1" ht="15.75" customHeight="1" x14ac:dyDescent="0.25">
      <c r="B69" s="413"/>
      <c r="C69" s="413"/>
      <c r="D69" s="413"/>
      <c r="E69" s="413"/>
      <c r="F69" s="413"/>
      <c r="G69" s="413"/>
      <c r="H69" s="413"/>
      <c r="I69" s="413"/>
      <c r="J69" s="413"/>
      <c r="K69" s="413"/>
      <c r="L69" s="413"/>
      <c r="M69" s="413"/>
      <c r="N69" s="413"/>
      <c r="O69" s="413"/>
      <c r="P69" s="413"/>
      <c r="Q69" s="413"/>
      <c r="R69" s="413"/>
    </row>
    <row r="70" spans="2:18" s="210" customFormat="1" ht="15.75" customHeight="1" x14ac:dyDescent="0.25">
      <c r="B70" s="413"/>
      <c r="C70" s="413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</row>
    <row r="71" spans="2:18" s="210" customFormat="1" ht="15.75" customHeight="1" x14ac:dyDescent="0.25">
      <c r="B71" s="412"/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P71" s="412"/>
      <c r="Q71" s="412"/>
      <c r="R71" s="412"/>
    </row>
    <row r="72" spans="2:18" s="210" customFormat="1" ht="10.050000000000001" customHeight="1" x14ac:dyDescent="0.25"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</row>
    <row r="73" spans="2:18" s="210" customFormat="1" ht="15.75" customHeight="1" x14ac:dyDescent="0.25">
      <c r="B73" s="408" t="s">
        <v>140</v>
      </c>
      <c r="C73" s="408"/>
      <c r="D73" s="408"/>
      <c r="E73" s="408"/>
      <c r="F73" s="408"/>
      <c r="G73" s="408"/>
      <c r="H73" s="408"/>
      <c r="I73" s="408"/>
      <c r="J73" s="408"/>
      <c r="K73" s="209"/>
      <c r="L73" s="209"/>
      <c r="M73" s="209"/>
      <c r="N73" s="209"/>
      <c r="O73" s="209"/>
      <c r="P73" s="209"/>
      <c r="Q73" s="209"/>
      <c r="R73" s="209"/>
    </row>
    <row r="74" spans="2:18" s="210" customFormat="1" ht="15.75" customHeight="1" x14ac:dyDescent="0.25">
      <c r="B74" s="412"/>
      <c r="C74" s="412"/>
      <c r="D74" s="412"/>
      <c r="E74" s="412"/>
      <c r="F74" s="412"/>
      <c r="G74" s="412"/>
      <c r="H74" s="412"/>
      <c r="I74" s="412"/>
      <c r="J74" s="412"/>
      <c r="K74" s="412"/>
      <c r="L74" s="412"/>
      <c r="M74" s="412"/>
      <c r="N74" s="412"/>
      <c r="O74" s="412"/>
      <c r="P74" s="412"/>
      <c r="Q74" s="412"/>
      <c r="R74" s="412"/>
    </row>
    <row r="75" spans="2:18" s="210" customFormat="1" ht="10.050000000000001" customHeight="1" x14ac:dyDescent="0.25">
      <c r="K75" s="209"/>
      <c r="L75" s="209"/>
      <c r="M75" s="209"/>
      <c r="N75" s="209"/>
      <c r="O75" s="209"/>
      <c r="P75" s="209"/>
      <c r="Q75" s="209"/>
      <c r="R75" s="209"/>
    </row>
    <row r="76" spans="2:18" s="210" customFormat="1" ht="15.75" customHeight="1" x14ac:dyDescent="0.25">
      <c r="B76" s="408" t="s">
        <v>141</v>
      </c>
      <c r="C76" s="408"/>
      <c r="D76" s="408"/>
      <c r="E76" s="408"/>
      <c r="F76" s="408"/>
      <c r="G76" s="408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</row>
    <row r="77" spans="2:18" s="210" customFormat="1" ht="15.75" customHeight="1" x14ac:dyDescent="0.25">
      <c r="B77" s="413"/>
      <c r="C77" s="413"/>
      <c r="D77" s="413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</row>
    <row r="78" spans="2:18" s="210" customFormat="1" ht="15.75" customHeight="1" x14ac:dyDescent="0.25">
      <c r="B78" s="413"/>
      <c r="C78" s="413"/>
      <c r="D78" s="413"/>
      <c r="E78" s="413"/>
      <c r="F78" s="413"/>
      <c r="G78" s="413"/>
      <c r="H78" s="413"/>
      <c r="I78" s="413"/>
      <c r="J78" s="413"/>
      <c r="K78" s="413"/>
      <c r="L78" s="413"/>
      <c r="M78" s="413"/>
      <c r="N78" s="413"/>
      <c r="O78" s="413"/>
      <c r="P78" s="413"/>
      <c r="Q78" s="413"/>
      <c r="R78" s="413"/>
    </row>
    <row r="79" spans="2:18" s="210" customFormat="1" ht="15.75" customHeight="1" x14ac:dyDescent="0.25"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2"/>
      <c r="M79" s="412"/>
      <c r="N79" s="412"/>
      <c r="O79" s="412"/>
      <c r="P79" s="412"/>
      <c r="Q79" s="412"/>
      <c r="R79" s="412"/>
    </row>
    <row r="80" spans="2:18" s="210" customFormat="1" ht="15.75" customHeight="1" x14ac:dyDescent="0.25">
      <c r="B80" s="413"/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O80" s="413"/>
      <c r="P80" s="413"/>
      <c r="Q80" s="413"/>
      <c r="R80" s="413"/>
    </row>
    <row r="81" spans="2:18" s="210" customFormat="1" ht="15.75" customHeight="1" x14ac:dyDescent="0.25">
      <c r="B81" s="413"/>
      <c r="C81" s="413"/>
      <c r="D81" s="413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</row>
    <row r="82" spans="2:18" s="210" customFormat="1" ht="15.75" customHeight="1" x14ac:dyDescent="0.25">
      <c r="B82" s="412"/>
      <c r="C82" s="412"/>
      <c r="D82" s="412"/>
      <c r="E82" s="412"/>
      <c r="F82" s="412"/>
      <c r="G82" s="412"/>
      <c r="H82" s="412"/>
      <c r="I82" s="412"/>
      <c r="J82" s="412"/>
      <c r="K82" s="412"/>
      <c r="L82" s="412"/>
      <c r="M82" s="412"/>
      <c r="N82" s="412"/>
      <c r="O82" s="412"/>
      <c r="P82" s="412"/>
      <c r="Q82" s="412"/>
      <c r="R82" s="412"/>
    </row>
    <row r="83" spans="2:18" s="210" customFormat="1" ht="15.75" customHeight="1" x14ac:dyDescent="0.25">
      <c r="B83" s="413"/>
      <c r="C83" s="413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</row>
    <row r="84" spans="2:18" s="210" customFormat="1" ht="15.75" customHeight="1" x14ac:dyDescent="0.25"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3"/>
      <c r="N84" s="413"/>
      <c r="O84" s="413"/>
      <c r="P84" s="413"/>
      <c r="Q84" s="413"/>
      <c r="R84" s="413"/>
    </row>
    <row r="85" spans="2:18" s="210" customFormat="1" ht="15.75" customHeight="1" x14ac:dyDescent="0.25">
      <c r="B85" s="412"/>
      <c r="C85" s="412"/>
      <c r="D85" s="412"/>
      <c r="E85" s="412"/>
      <c r="F85" s="412"/>
      <c r="G85" s="412"/>
      <c r="H85" s="412"/>
      <c r="I85" s="412"/>
      <c r="J85" s="412"/>
      <c r="K85" s="412"/>
      <c r="L85" s="412"/>
      <c r="M85" s="412"/>
      <c r="N85" s="412"/>
      <c r="O85" s="412"/>
      <c r="P85" s="412"/>
      <c r="Q85" s="412"/>
      <c r="R85" s="412"/>
    </row>
    <row r="86" spans="2:18" s="210" customFormat="1" ht="15.75" customHeight="1" x14ac:dyDescent="0.25">
      <c r="B86" s="413"/>
      <c r="C86" s="413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413"/>
      <c r="O86" s="413"/>
      <c r="P86" s="413"/>
      <c r="Q86" s="413"/>
      <c r="R86" s="413"/>
    </row>
    <row r="87" spans="2:18" s="210" customFormat="1" ht="15.75" customHeight="1" x14ac:dyDescent="0.25">
      <c r="B87" s="413"/>
      <c r="C87" s="413"/>
      <c r="D87" s="413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</row>
    <row r="88" spans="2:18" s="210" customFormat="1" ht="15.75" customHeight="1" x14ac:dyDescent="0.25">
      <c r="B88" s="412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</row>
    <row r="89" spans="2:18" s="210" customFormat="1" ht="10.050000000000001" customHeight="1" x14ac:dyDescent="0.25"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</row>
    <row r="90" spans="2:18" s="210" customFormat="1" ht="15.75" customHeight="1" x14ac:dyDescent="0.25">
      <c r="B90" s="408" t="s">
        <v>142</v>
      </c>
      <c r="C90" s="408"/>
      <c r="D90" s="408"/>
      <c r="E90" s="408"/>
      <c r="F90" s="408"/>
      <c r="G90" s="408"/>
      <c r="H90" s="408"/>
      <c r="I90" s="408"/>
      <c r="J90" s="408"/>
      <c r="K90" s="209"/>
      <c r="L90" s="209"/>
      <c r="M90" s="209"/>
      <c r="N90" s="209"/>
      <c r="O90" s="209"/>
      <c r="P90" s="209"/>
      <c r="Q90" s="209"/>
      <c r="R90" s="209"/>
    </row>
    <row r="91" spans="2:18" s="210" customFormat="1" ht="15.75" customHeight="1" x14ac:dyDescent="0.25">
      <c r="B91" s="412"/>
      <c r="C91" s="412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2"/>
      <c r="O91" s="412"/>
      <c r="P91" s="412"/>
      <c r="Q91" s="412"/>
      <c r="R91" s="412"/>
    </row>
    <row r="92" spans="2:18" s="210" customFormat="1" ht="15.75" customHeight="1" x14ac:dyDescent="0.25">
      <c r="B92" s="413"/>
      <c r="C92" s="413"/>
      <c r="D92" s="413"/>
      <c r="E92" s="413"/>
      <c r="F92" s="413"/>
      <c r="G92" s="413"/>
      <c r="H92" s="413"/>
      <c r="I92" s="413"/>
      <c r="J92" s="413"/>
      <c r="K92" s="413"/>
      <c r="L92" s="413"/>
      <c r="M92" s="413"/>
      <c r="N92" s="413"/>
      <c r="O92" s="413"/>
      <c r="P92" s="413"/>
      <c r="Q92" s="413"/>
      <c r="R92" s="413"/>
    </row>
    <row r="93" spans="2:18" s="210" customFormat="1" ht="15.75" customHeight="1" x14ac:dyDescent="0.25">
      <c r="B93" s="413"/>
      <c r="C93" s="413"/>
      <c r="D93" s="413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</row>
    <row r="94" spans="2:18" s="210" customFormat="1" ht="15.75" customHeight="1" x14ac:dyDescent="0.25">
      <c r="B94" s="412"/>
      <c r="C94" s="412"/>
      <c r="D94" s="412"/>
      <c r="E94" s="412"/>
      <c r="F94" s="412"/>
      <c r="G94" s="412"/>
      <c r="H94" s="412"/>
      <c r="I94" s="412"/>
      <c r="J94" s="412"/>
      <c r="K94" s="412"/>
      <c r="L94" s="412"/>
      <c r="M94" s="412"/>
      <c r="N94" s="412"/>
      <c r="O94" s="412"/>
      <c r="P94" s="412"/>
      <c r="Q94" s="412"/>
      <c r="R94" s="412"/>
    </row>
    <row r="95" spans="2:18" s="210" customFormat="1" ht="15.75" customHeight="1" x14ac:dyDescent="0.25">
      <c r="B95" s="413"/>
      <c r="C95" s="413"/>
      <c r="D95" s="413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</row>
    <row r="96" spans="2:18" s="210" customFormat="1" ht="15.75" customHeight="1" x14ac:dyDescent="0.25">
      <c r="B96" s="413"/>
      <c r="C96" s="413"/>
      <c r="D96" s="413"/>
      <c r="E96" s="413"/>
      <c r="F96" s="413"/>
      <c r="G96" s="413"/>
      <c r="H96" s="413"/>
      <c r="I96" s="413"/>
      <c r="J96" s="413"/>
      <c r="K96" s="413"/>
      <c r="L96" s="413"/>
      <c r="M96" s="413"/>
      <c r="N96" s="413"/>
      <c r="O96" s="413"/>
      <c r="P96" s="413"/>
      <c r="Q96" s="413"/>
      <c r="R96" s="413"/>
    </row>
    <row r="97" spans="2:18" s="210" customFormat="1" ht="15.75" customHeight="1" x14ac:dyDescent="0.25">
      <c r="B97" s="214"/>
      <c r="C97" s="214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4"/>
      <c r="Q97" s="214"/>
      <c r="R97" s="214"/>
    </row>
    <row r="98" spans="2:18" s="210" customFormat="1" ht="13.8" x14ac:dyDescent="0.25"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</row>
    <row r="99" spans="2:18" s="210" customFormat="1" ht="13.8" x14ac:dyDescent="0.25">
      <c r="B99" s="414" t="s">
        <v>65</v>
      </c>
      <c r="C99" s="414"/>
      <c r="D99" s="414"/>
      <c r="E99" s="414"/>
      <c r="F99" s="414"/>
      <c r="G99" s="414"/>
      <c r="H99" s="209"/>
      <c r="I99" s="209"/>
      <c r="J99" s="209"/>
      <c r="K99" s="209"/>
      <c r="R99" s="209"/>
    </row>
    <row r="100" spans="2:18" s="210" customFormat="1" ht="13.8" x14ac:dyDescent="0.25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N100" s="209"/>
      <c r="O100" s="209"/>
      <c r="P100" s="209"/>
      <c r="Q100" s="209"/>
      <c r="R100" s="209"/>
    </row>
    <row r="101" spans="2:18" s="210" customFormat="1" ht="13.8" x14ac:dyDescent="0.25">
      <c r="B101" s="209" t="s">
        <v>130</v>
      </c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17"/>
      <c r="R101" s="209"/>
    </row>
    <row r="102" spans="2:18" s="210" customFormat="1" ht="13.8" x14ac:dyDescent="0.25"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</row>
    <row r="103" spans="2:18" s="210" customFormat="1" ht="13.8" x14ac:dyDescent="0.25"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</row>
    <row r="104" spans="2:18" s="210" customFormat="1" ht="13.8" x14ac:dyDescent="0.25"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444" t="s">
        <v>188</v>
      </c>
      <c r="Q104" s="444"/>
      <c r="R104" s="209"/>
    </row>
    <row r="105" spans="2:18" s="210" customFormat="1" ht="13.8" x14ac:dyDescent="0.25"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R105" s="209"/>
    </row>
    <row r="106" spans="2:18" s="210" customFormat="1" ht="13.8" x14ac:dyDescent="0.25"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</row>
  </sheetData>
  <mergeCells count="49">
    <mergeCell ref="B91:R91"/>
    <mergeCell ref="B92:R92"/>
    <mergeCell ref="B93:R93"/>
    <mergeCell ref="B94:R94"/>
    <mergeCell ref="B95:R95"/>
    <mergeCell ref="B79:R79"/>
    <mergeCell ref="B78:R78"/>
    <mergeCell ref="B77:R77"/>
    <mergeCell ref="B80:R80"/>
    <mergeCell ref="B81:R81"/>
    <mergeCell ref="B82:R82"/>
    <mergeCell ref="B99:G99"/>
    <mergeCell ref="B90:J90"/>
    <mergeCell ref="B83:R83"/>
    <mergeCell ref="B84:R84"/>
    <mergeCell ref="B85:R85"/>
    <mergeCell ref="B96:R96"/>
    <mergeCell ref="B86:R86"/>
    <mergeCell ref="B87:R87"/>
    <mergeCell ref="B88:R88"/>
    <mergeCell ref="B73:J73"/>
    <mergeCell ref="B76:G76"/>
    <mergeCell ref="B74:R74"/>
    <mergeCell ref="B64:R64"/>
    <mergeCell ref="B65:R65"/>
    <mergeCell ref="B66:R66"/>
    <mergeCell ref="B61:R61"/>
    <mergeCell ref="B69:R69"/>
    <mergeCell ref="B70:R70"/>
    <mergeCell ref="B71:R71"/>
    <mergeCell ref="B52:R52"/>
    <mergeCell ref="B63:F63"/>
    <mergeCell ref="B68:D68"/>
    <mergeCell ref="B54:R54"/>
    <mergeCell ref="B55:R55"/>
    <mergeCell ref="B56:R56"/>
    <mergeCell ref="B59:R59"/>
    <mergeCell ref="B60:R60"/>
    <mergeCell ref="B58:D58"/>
    <mergeCell ref="E2:R2"/>
    <mergeCell ref="F4:Q4"/>
    <mergeCell ref="F7:G7"/>
    <mergeCell ref="J7:K7"/>
    <mergeCell ref="E10:H10"/>
    <mergeCell ref="D42:R42"/>
    <mergeCell ref="B51:R51"/>
    <mergeCell ref="L10:N10"/>
    <mergeCell ref="D20:R20"/>
    <mergeCell ref="K22:R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DA53-39A6-4F28-BC24-DBC054302F97}">
  <sheetPr>
    <pageSetUpPr fitToPage="1"/>
  </sheetPr>
  <dimension ref="B1:I13"/>
  <sheetViews>
    <sheetView workbookViewId="0">
      <selection activeCell="J21" sqref="J21"/>
    </sheetView>
  </sheetViews>
  <sheetFormatPr baseColWidth="10" defaultRowHeight="14.4" x14ac:dyDescent="0.3"/>
  <cols>
    <col min="1" max="1" width="4.6640625" style="218" customWidth="1"/>
    <col min="2" max="2" width="7.21875" style="218" customWidth="1"/>
    <col min="3" max="4" width="25.77734375" style="218" customWidth="1"/>
    <col min="5" max="16384" width="11.5546875" style="218"/>
  </cols>
  <sheetData>
    <row r="1" spans="2:9" ht="10.050000000000001" customHeight="1" x14ac:dyDescent="0.3"/>
    <row r="2" spans="2:9" ht="10.050000000000001" customHeight="1" x14ac:dyDescent="0.3"/>
    <row r="3" spans="2:9" ht="10.050000000000001" customHeight="1" x14ac:dyDescent="0.3"/>
    <row r="4" spans="2:9" ht="30" customHeight="1" x14ac:dyDescent="0.3">
      <c r="G4" s="219" t="s">
        <v>153</v>
      </c>
    </row>
    <row r="5" spans="2:9" ht="10.050000000000001" customHeight="1" x14ac:dyDescent="0.3"/>
    <row r="6" spans="2:9" ht="30" customHeight="1" x14ac:dyDescent="0.3">
      <c r="E6" s="218" t="s">
        <v>152</v>
      </c>
      <c r="G6" s="218" t="s">
        <v>151</v>
      </c>
    </row>
    <row r="7" spans="2:9" ht="16.2" customHeight="1" thickBot="1" x14ac:dyDescent="0.35"/>
    <row r="8" spans="2:9" s="219" customFormat="1" ht="49.95" customHeight="1" thickTop="1" x14ac:dyDescent="0.25">
      <c r="B8" s="419"/>
      <c r="C8" s="420"/>
      <c r="D8" s="421"/>
      <c r="E8" s="225" t="s">
        <v>150</v>
      </c>
      <c r="F8" s="225" t="s">
        <v>149</v>
      </c>
      <c r="G8" s="268" t="s">
        <v>178</v>
      </c>
      <c r="H8" s="225" t="s">
        <v>148</v>
      </c>
      <c r="I8" s="224" t="s">
        <v>147</v>
      </c>
    </row>
    <row r="9" spans="2:9" s="219" customFormat="1" ht="49.95" customHeight="1" x14ac:dyDescent="0.25">
      <c r="B9" s="415" t="s">
        <v>146</v>
      </c>
      <c r="C9" s="416"/>
      <c r="D9" s="416"/>
      <c r="E9" s="222"/>
      <c r="F9" s="222"/>
      <c r="G9" s="222"/>
      <c r="H9" s="222"/>
      <c r="I9" s="221"/>
    </row>
    <row r="10" spans="2:9" s="219" customFormat="1" ht="49.95" customHeight="1" x14ac:dyDescent="0.25">
      <c r="B10" s="223" t="s">
        <v>145</v>
      </c>
      <c r="C10" s="222"/>
      <c r="D10" s="222"/>
      <c r="E10" s="255"/>
      <c r="F10" s="255"/>
      <c r="G10" s="222"/>
      <c r="H10" s="222"/>
      <c r="I10" s="221"/>
    </row>
    <row r="11" spans="2:9" s="219" customFormat="1" ht="49.95" customHeight="1" x14ac:dyDescent="0.25">
      <c r="B11" s="223" t="s">
        <v>144</v>
      </c>
      <c r="C11" s="222"/>
      <c r="D11" s="222"/>
      <c r="E11" s="255"/>
      <c r="F11" s="255"/>
      <c r="G11" s="222"/>
      <c r="H11" s="222"/>
      <c r="I11" s="221"/>
    </row>
    <row r="12" spans="2:9" s="219" customFormat="1" ht="49.95" customHeight="1" thickBot="1" x14ac:dyDescent="0.3">
      <c r="B12" s="417" t="s">
        <v>143</v>
      </c>
      <c r="C12" s="418"/>
      <c r="D12" s="418"/>
      <c r="E12" s="418"/>
      <c r="F12" s="418"/>
      <c r="G12" s="418"/>
      <c r="H12" s="418"/>
      <c r="I12" s="220"/>
    </row>
    <row r="13" spans="2:9" ht="30" customHeight="1" thickTop="1" x14ac:dyDescent="0.3">
      <c r="H13" s="422" t="s">
        <v>189</v>
      </c>
      <c r="I13" s="422"/>
    </row>
  </sheetData>
  <mergeCells count="4">
    <mergeCell ref="B9:D9"/>
    <mergeCell ref="B12:H12"/>
    <mergeCell ref="B8:D8"/>
    <mergeCell ref="H13:I1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4D5F-6052-4565-A539-D45A64CFC9F9}">
  <dimension ref="B1:G17"/>
  <sheetViews>
    <sheetView tabSelected="1" workbookViewId="0">
      <selection activeCell="I17" sqref="I17"/>
    </sheetView>
  </sheetViews>
  <sheetFormatPr baseColWidth="10" defaultRowHeight="14.4" x14ac:dyDescent="0.3"/>
  <cols>
    <col min="1" max="1" width="5" style="218" customWidth="1"/>
    <col min="2" max="2" width="36.5546875" style="218" customWidth="1"/>
    <col min="3" max="16384" width="11.5546875" style="218"/>
  </cols>
  <sheetData>
    <row r="1" spans="2:7" ht="16.8" customHeight="1" x14ac:dyDescent="0.3"/>
    <row r="2" spans="2:7" ht="15" thickBot="1" x14ac:dyDescent="0.35"/>
    <row r="3" spans="2:7" s="219" customFormat="1" ht="30" customHeight="1" thickTop="1" x14ac:dyDescent="0.25">
      <c r="B3" s="428" t="s">
        <v>154</v>
      </c>
      <c r="C3" s="430" t="s">
        <v>155</v>
      </c>
      <c r="D3" s="430"/>
      <c r="E3" s="431" t="s">
        <v>156</v>
      </c>
      <c r="F3" s="431" t="s">
        <v>157</v>
      </c>
      <c r="G3" s="423" t="s">
        <v>158</v>
      </c>
    </row>
    <row r="4" spans="2:7" s="219" customFormat="1" ht="30" customHeight="1" x14ac:dyDescent="0.25">
      <c r="B4" s="429"/>
      <c r="C4" s="226" t="s">
        <v>159</v>
      </c>
      <c r="D4" s="226" t="s">
        <v>160</v>
      </c>
      <c r="E4" s="432"/>
      <c r="F4" s="432"/>
      <c r="G4" s="424"/>
    </row>
    <row r="5" spans="2:7" s="219" customFormat="1" ht="30" customHeight="1" x14ac:dyDescent="0.25">
      <c r="B5" s="223" t="s">
        <v>161</v>
      </c>
      <c r="C5" s="222"/>
      <c r="D5" s="222"/>
      <c r="E5" s="222"/>
      <c r="F5" s="222"/>
      <c r="G5" s="221"/>
    </row>
    <row r="6" spans="2:7" s="219" customFormat="1" ht="30" customHeight="1" x14ac:dyDescent="0.25">
      <c r="B6" s="223" t="s">
        <v>162</v>
      </c>
      <c r="C6" s="222"/>
      <c r="D6" s="255"/>
      <c r="E6" s="222"/>
      <c r="F6" s="222"/>
      <c r="G6" s="221"/>
    </row>
    <row r="7" spans="2:7" s="219" customFormat="1" ht="30" customHeight="1" x14ac:dyDescent="0.25">
      <c r="B7" s="227" t="s">
        <v>162</v>
      </c>
      <c r="C7" s="228"/>
      <c r="D7" s="256"/>
      <c r="E7" s="228"/>
      <c r="F7" s="228"/>
      <c r="G7" s="229"/>
    </row>
    <row r="8" spans="2:7" s="219" customFormat="1" ht="30" customHeight="1" thickBot="1" x14ac:dyDescent="0.3">
      <c r="B8" s="425" t="s">
        <v>163</v>
      </c>
      <c r="C8" s="426"/>
      <c r="D8" s="426"/>
      <c r="E8" s="427"/>
      <c r="F8" s="230"/>
      <c r="G8" s="231"/>
    </row>
    <row r="9" spans="2:7" ht="15" thickTop="1" x14ac:dyDescent="0.3">
      <c r="F9" s="422" t="s">
        <v>190</v>
      </c>
      <c r="G9" s="422"/>
    </row>
    <row r="10" spans="2:7" ht="46.2" customHeight="1" thickBot="1" x14ac:dyDescent="0.35"/>
    <row r="11" spans="2:7" s="219" customFormat="1" ht="30" customHeight="1" thickTop="1" x14ac:dyDescent="0.25">
      <c r="B11" s="428" t="s">
        <v>154</v>
      </c>
      <c r="C11" s="430" t="s">
        <v>155</v>
      </c>
      <c r="D11" s="430"/>
      <c r="E11" s="431" t="s">
        <v>156</v>
      </c>
      <c r="F11" s="431" t="s">
        <v>157</v>
      </c>
      <c r="G11" s="423" t="s">
        <v>158</v>
      </c>
    </row>
    <row r="12" spans="2:7" s="219" customFormat="1" ht="30" customHeight="1" x14ac:dyDescent="0.25">
      <c r="B12" s="429"/>
      <c r="C12" s="226" t="s">
        <v>159</v>
      </c>
      <c r="D12" s="226" t="s">
        <v>160</v>
      </c>
      <c r="E12" s="432"/>
      <c r="F12" s="432"/>
      <c r="G12" s="424"/>
    </row>
    <row r="13" spans="2:7" s="219" customFormat="1" ht="30" customHeight="1" x14ac:dyDescent="0.25">
      <c r="B13" s="223" t="s">
        <v>161</v>
      </c>
      <c r="C13" s="222"/>
      <c r="D13" s="222"/>
      <c r="E13" s="222"/>
      <c r="F13" s="222"/>
      <c r="G13" s="221"/>
    </row>
    <row r="14" spans="2:7" s="219" customFormat="1" ht="30" customHeight="1" x14ac:dyDescent="0.25">
      <c r="B14" s="223" t="s">
        <v>162</v>
      </c>
      <c r="C14" s="222"/>
      <c r="D14" s="255"/>
      <c r="E14" s="222"/>
      <c r="F14" s="222"/>
      <c r="G14" s="221"/>
    </row>
    <row r="15" spans="2:7" s="219" customFormat="1" ht="30" customHeight="1" x14ac:dyDescent="0.25">
      <c r="B15" s="227" t="s">
        <v>162</v>
      </c>
      <c r="C15" s="228"/>
      <c r="D15" s="256"/>
      <c r="E15" s="228"/>
      <c r="F15" s="228"/>
      <c r="G15" s="229"/>
    </row>
    <row r="16" spans="2:7" s="219" customFormat="1" ht="30" customHeight="1" thickBot="1" x14ac:dyDescent="0.3">
      <c r="B16" s="425" t="s">
        <v>163</v>
      </c>
      <c r="C16" s="426"/>
      <c r="D16" s="426"/>
      <c r="E16" s="427"/>
      <c r="F16" s="230"/>
      <c r="G16" s="231"/>
    </row>
    <row r="17" spans="6:7" ht="15" thickTop="1" x14ac:dyDescent="0.3">
      <c r="F17" s="422" t="s">
        <v>190</v>
      </c>
      <c r="G17" s="422"/>
    </row>
  </sheetData>
  <mergeCells count="14">
    <mergeCell ref="G3:G4"/>
    <mergeCell ref="B8:E8"/>
    <mergeCell ref="F17:G17"/>
    <mergeCell ref="F9:G9"/>
    <mergeCell ref="B16:E16"/>
    <mergeCell ref="B3:B4"/>
    <mergeCell ref="C3:D3"/>
    <mergeCell ref="E3:E4"/>
    <mergeCell ref="F3:F4"/>
    <mergeCell ref="B11:B12"/>
    <mergeCell ref="C11:D11"/>
    <mergeCell ref="E11:E12"/>
    <mergeCell ref="F11:F12"/>
    <mergeCell ref="G11:G12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365B-A2FF-4110-8CA0-9861704FCEB1}">
  <sheetPr>
    <tabColor theme="5"/>
    <pageSetUpPr fitToPage="1"/>
  </sheetPr>
  <dimension ref="A1:BL60"/>
  <sheetViews>
    <sheetView showGridLines="0" topLeftCell="A29" zoomScale="140" zoomScaleNormal="140" workbookViewId="0">
      <selection activeCell="BF60" sqref="BF60"/>
    </sheetView>
  </sheetViews>
  <sheetFormatPr baseColWidth="10" defaultRowHeight="13.2" x14ac:dyDescent="0.25"/>
  <cols>
    <col min="1" max="64" width="2.33203125" style="152" customWidth="1"/>
    <col min="65" max="16384" width="11.5546875" style="152"/>
  </cols>
  <sheetData>
    <row r="1" spans="1:64" s="149" customFormat="1" ht="12" customHeight="1" x14ac:dyDescent="0.25">
      <c r="A1" s="148"/>
      <c r="B1" s="148"/>
      <c r="C1" s="148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F1" s="150"/>
      <c r="AG1" s="151"/>
      <c r="AH1" s="148"/>
      <c r="AI1" s="148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</row>
    <row r="2" spans="1:64" s="149" customFormat="1" ht="12" customHeight="1" x14ac:dyDescent="0.25">
      <c r="A2" s="148"/>
      <c r="B2" s="148"/>
      <c r="C2" s="148"/>
      <c r="D2" s="273" t="s">
        <v>5</v>
      </c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F2" s="150"/>
      <c r="AG2" s="151"/>
      <c r="AH2" s="148"/>
      <c r="AI2" s="148"/>
      <c r="AJ2" s="273" t="s">
        <v>5</v>
      </c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</row>
    <row r="3" spans="1:64" ht="3.9" customHeight="1" x14ac:dyDescent="0.25">
      <c r="AF3" s="150"/>
      <c r="AG3" s="153"/>
      <c r="BL3" s="149"/>
    </row>
    <row r="4" spans="1:64" s="154" customFormat="1" ht="8.1" customHeight="1" x14ac:dyDescent="0.25">
      <c r="A4" s="273"/>
      <c r="B4" s="273"/>
      <c r="C4" s="273"/>
      <c r="D4" s="273"/>
      <c r="G4" s="273"/>
      <c r="H4" s="273"/>
      <c r="I4" s="273"/>
      <c r="J4" s="273"/>
      <c r="K4" s="273"/>
      <c r="L4" s="273"/>
      <c r="O4" s="273"/>
      <c r="P4" s="273"/>
      <c r="Q4" s="273"/>
      <c r="R4" s="273"/>
      <c r="S4" s="273"/>
      <c r="T4" s="155"/>
      <c r="V4" s="273"/>
      <c r="W4" s="273"/>
      <c r="X4" s="273"/>
      <c r="Y4" s="273"/>
      <c r="Z4" s="273"/>
      <c r="AA4" s="273"/>
      <c r="AB4" s="273"/>
      <c r="AF4" s="150"/>
      <c r="AG4" s="275"/>
      <c r="AH4" s="273"/>
      <c r="AI4" s="273"/>
      <c r="AJ4" s="273"/>
      <c r="AM4" s="273"/>
      <c r="AN4" s="273"/>
      <c r="AO4" s="273"/>
      <c r="AP4" s="273"/>
      <c r="AQ4" s="273"/>
      <c r="AR4" s="273"/>
      <c r="AU4" s="273"/>
      <c r="AV4" s="273"/>
      <c r="AW4" s="273"/>
      <c r="AX4" s="273"/>
      <c r="AY4" s="273"/>
      <c r="AZ4" s="155"/>
      <c r="BB4" s="273"/>
      <c r="BC4" s="273"/>
      <c r="BD4" s="273"/>
      <c r="BE4" s="273"/>
      <c r="BF4" s="273"/>
      <c r="BG4" s="273"/>
      <c r="BH4" s="273"/>
      <c r="BL4" s="149"/>
    </row>
    <row r="5" spans="1:64" ht="6" customHeight="1" x14ac:dyDescent="0.25">
      <c r="J5" s="273"/>
      <c r="K5" s="273"/>
      <c r="L5" s="273"/>
      <c r="M5" s="273"/>
      <c r="N5" s="273"/>
      <c r="O5" s="273"/>
      <c r="P5" s="273"/>
      <c r="S5" s="273"/>
      <c r="T5" s="273"/>
      <c r="U5" s="273"/>
      <c r="V5" s="273"/>
      <c r="W5" s="273"/>
      <c r="X5" s="273"/>
      <c r="Y5" s="273"/>
      <c r="Z5" s="273"/>
      <c r="AF5" s="150"/>
      <c r="AG5" s="153"/>
      <c r="AP5" s="273"/>
      <c r="AQ5" s="273"/>
      <c r="AR5" s="273"/>
      <c r="AS5" s="273"/>
      <c r="AT5" s="273"/>
      <c r="AU5" s="273"/>
      <c r="AV5" s="273"/>
      <c r="AY5" s="273"/>
      <c r="AZ5" s="273"/>
      <c r="BA5" s="273"/>
      <c r="BB5" s="273"/>
      <c r="BC5" s="273"/>
      <c r="BD5" s="273"/>
      <c r="BE5" s="273"/>
      <c r="BF5" s="273"/>
      <c r="BL5" s="149"/>
    </row>
    <row r="6" spans="1:64" s="149" customFormat="1" ht="8.1" customHeight="1" x14ac:dyDescent="0.25">
      <c r="J6" s="273"/>
      <c r="K6" s="273"/>
      <c r="L6" s="273"/>
      <c r="M6" s="273"/>
      <c r="N6" s="273"/>
      <c r="O6" s="273"/>
      <c r="P6" s="273"/>
      <c r="Q6" s="156"/>
      <c r="R6" s="156"/>
      <c r="S6" s="273"/>
      <c r="T6" s="273"/>
      <c r="U6" s="273"/>
      <c r="V6" s="273"/>
      <c r="W6" s="273"/>
      <c r="X6" s="273"/>
      <c r="Y6" s="273"/>
      <c r="Z6" s="273"/>
      <c r="AF6" s="150"/>
      <c r="AG6" s="157"/>
      <c r="AP6" s="273"/>
      <c r="AQ6" s="273"/>
      <c r="AR6" s="273"/>
      <c r="AS6" s="273"/>
      <c r="AT6" s="273"/>
      <c r="AU6" s="273"/>
      <c r="AV6" s="273"/>
      <c r="AW6" s="156"/>
      <c r="AX6" s="156"/>
      <c r="AY6" s="273"/>
      <c r="AZ6" s="273"/>
      <c r="BA6" s="273"/>
      <c r="BB6" s="273"/>
      <c r="BC6" s="273"/>
      <c r="BD6" s="273"/>
      <c r="BE6" s="273"/>
      <c r="BF6" s="273"/>
    </row>
    <row r="7" spans="1:64" ht="6" customHeight="1" x14ac:dyDescent="0.25">
      <c r="AF7" s="150"/>
      <c r="AG7" s="153"/>
      <c r="BL7" s="149"/>
    </row>
    <row r="8" spans="1:64" s="149" customFormat="1" ht="14.4" customHeight="1" x14ac:dyDescent="0.25">
      <c r="B8" s="273"/>
      <c r="C8" s="273"/>
      <c r="D8" s="273"/>
      <c r="E8" s="158"/>
      <c r="F8" s="158"/>
      <c r="G8" s="276"/>
      <c r="H8" s="276"/>
      <c r="I8" s="276"/>
      <c r="J8" s="276"/>
      <c r="K8" s="156"/>
      <c r="L8" s="148" t="s">
        <v>115</v>
      </c>
      <c r="M8" s="148"/>
      <c r="N8" s="159"/>
      <c r="O8" s="159"/>
      <c r="P8" s="159"/>
      <c r="Q8" s="159"/>
      <c r="R8" s="159"/>
      <c r="AF8" s="150"/>
      <c r="AG8" s="157"/>
      <c r="AH8" s="273"/>
      <c r="AI8" s="273"/>
      <c r="AJ8" s="273"/>
      <c r="AK8" s="158"/>
      <c r="AL8" s="158"/>
      <c r="AM8" s="276"/>
      <c r="AN8" s="276"/>
      <c r="AO8" s="276"/>
      <c r="AP8" s="276"/>
      <c r="AQ8" s="156"/>
      <c r="AR8" s="148" t="s">
        <v>115</v>
      </c>
      <c r="AS8" s="148"/>
      <c r="AT8" s="159"/>
      <c r="AU8" s="159"/>
      <c r="AV8" s="159"/>
      <c r="AW8" s="159"/>
      <c r="AX8" s="159"/>
    </row>
    <row r="9" spans="1:64" s="149" customFormat="1" ht="12.6" customHeight="1" x14ac:dyDescent="0.25">
      <c r="P9" s="274"/>
      <c r="Q9" s="274"/>
      <c r="R9" s="274"/>
      <c r="AF9" s="150"/>
      <c r="AG9" s="157"/>
      <c r="AV9" s="274"/>
      <c r="AW9" s="274"/>
      <c r="AX9" s="274"/>
    </row>
    <row r="10" spans="1:64" s="149" customFormat="1" ht="12" customHeight="1" x14ac:dyDescent="0.25">
      <c r="A10" s="273" t="s">
        <v>4</v>
      </c>
      <c r="B10" s="273"/>
      <c r="C10" s="273"/>
      <c r="D10" s="273"/>
      <c r="E10" s="273"/>
      <c r="F10" s="273"/>
      <c r="G10" s="160"/>
      <c r="H10" s="161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F10" s="150"/>
      <c r="AG10" s="275" t="s">
        <v>4</v>
      </c>
      <c r="AH10" s="273"/>
      <c r="AI10" s="273"/>
      <c r="AJ10" s="273"/>
      <c r="AK10" s="273"/>
      <c r="AL10" s="273"/>
      <c r="AM10" s="160"/>
      <c r="AN10" s="161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</row>
    <row r="11" spans="1:64" s="149" customFormat="1" ht="5.0999999999999996" customHeight="1" x14ac:dyDescent="0.25">
      <c r="AF11" s="150"/>
      <c r="AG11" s="157"/>
    </row>
    <row r="12" spans="1:64" s="156" customFormat="1" ht="8.1" customHeight="1" x14ac:dyDescent="0.25">
      <c r="H12" s="273"/>
      <c r="I12" s="273"/>
      <c r="J12" s="273"/>
      <c r="K12" s="273"/>
      <c r="L12" s="273"/>
      <c r="Q12" s="273"/>
      <c r="R12" s="273"/>
      <c r="S12" s="273"/>
      <c r="T12" s="273"/>
      <c r="U12" s="273"/>
      <c r="V12" s="162"/>
      <c r="AF12" s="150"/>
      <c r="AG12" s="163"/>
      <c r="AN12" s="273"/>
      <c r="AO12" s="273"/>
      <c r="AP12" s="273"/>
      <c r="AQ12" s="273"/>
      <c r="AR12" s="273"/>
      <c r="AW12" s="273"/>
      <c r="AX12" s="273"/>
      <c r="AY12" s="273"/>
      <c r="AZ12" s="273"/>
      <c r="BA12" s="273"/>
      <c r="BB12" s="162"/>
      <c r="BL12" s="149"/>
    </row>
    <row r="13" spans="1:64" s="149" customFormat="1" ht="15.6" customHeight="1" x14ac:dyDescent="0.25">
      <c r="A13" s="164" t="s">
        <v>116</v>
      </c>
      <c r="B13" s="156"/>
      <c r="C13" s="156"/>
      <c r="D13" s="156"/>
      <c r="E13" s="156"/>
      <c r="F13" s="156"/>
      <c r="G13" s="160"/>
      <c r="H13" s="161"/>
      <c r="I13" s="159"/>
      <c r="J13" s="160"/>
      <c r="K13" s="161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F13" s="150"/>
      <c r="AG13" s="165" t="s">
        <v>116</v>
      </c>
      <c r="AH13" s="156"/>
      <c r="AI13" s="156"/>
      <c r="AJ13" s="156"/>
      <c r="AK13" s="156"/>
      <c r="AL13" s="156"/>
      <c r="AM13" s="160"/>
      <c r="AN13" s="161"/>
      <c r="AO13" s="159"/>
      <c r="AP13" s="160"/>
      <c r="AQ13" s="161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</row>
    <row r="14" spans="1:64" s="149" customFormat="1" ht="6" customHeight="1" x14ac:dyDescent="0.25">
      <c r="AF14" s="150"/>
      <c r="AG14" s="157"/>
    </row>
    <row r="15" spans="1:64" s="149" customFormat="1" ht="15.6" customHeight="1" x14ac:dyDescent="0.25">
      <c r="A15" s="164" t="s">
        <v>117</v>
      </c>
      <c r="B15" s="156"/>
      <c r="C15" s="156"/>
      <c r="D15" s="156"/>
      <c r="E15" s="156"/>
      <c r="F15" s="160"/>
      <c r="G15" s="161"/>
      <c r="H15" s="161"/>
      <c r="I15" s="159"/>
      <c r="J15" s="160"/>
      <c r="K15" s="161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F15" s="150"/>
      <c r="AG15" s="165" t="s">
        <v>117</v>
      </c>
      <c r="AH15" s="156"/>
      <c r="AI15" s="156"/>
      <c r="AJ15" s="156"/>
      <c r="AK15" s="156"/>
      <c r="AL15" s="160"/>
      <c r="AM15" s="161"/>
      <c r="AN15" s="161"/>
      <c r="AO15" s="159"/>
      <c r="AP15" s="160"/>
      <c r="AQ15" s="161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</row>
    <row r="16" spans="1:64" s="166" customFormat="1" ht="16.2" x14ac:dyDescent="0.25">
      <c r="A16" s="282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F16" s="150"/>
      <c r="AG16" s="283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L16" s="149"/>
    </row>
    <row r="17" spans="1:64" s="149" customFormat="1" ht="6" customHeight="1" thickBot="1" x14ac:dyDescent="0.3">
      <c r="AF17" s="150"/>
      <c r="AG17" s="157"/>
    </row>
    <row r="18" spans="1:64" s="149" customFormat="1" ht="8.1" customHeight="1" thickTop="1" x14ac:dyDescent="0.25">
      <c r="I18" s="156"/>
      <c r="J18" s="167"/>
      <c r="K18" s="168"/>
      <c r="L18" s="169"/>
      <c r="O18" s="148"/>
      <c r="P18" s="284"/>
      <c r="Q18" s="284"/>
      <c r="R18" s="284"/>
      <c r="S18" s="148"/>
      <c r="T18" s="167"/>
      <c r="U18" s="168"/>
      <c r="V18" s="169"/>
      <c r="W18" s="148"/>
      <c r="X18" s="148"/>
      <c r="Y18" s="148"/>
      <c r="Z18" s="167"/>
      <c r="AA18" s="168"/>
      <c r="AB18" s="169"/>
      <c r="AC18" s="148"/>
      <c r="AD18" s="148"/>
      <c r="AF18" s="150"/>
      <c r="AG18" s="157"/>
      <c r="AO18" s="156"/>
      <c r="AP18" s="167"/>
      <c r="AQ18" s="168"/>
      <c r="AR18" s="169"/>
      <c r="AU18" s="148"/>
      <c r="AV18" s="284"/>
      <c r="AW18" s="284"/>
      <c r="AX18" s="284"/>
      <c r="AY18" s="148"/>
      <c r="AZ18" s="167"/>
      <c r="BA18" s="168"/>
      <c r="BB18" s="169"/>
      <c r="BC18" s="148"/>
      <c r="BD18" s="148"/>
      <c r="BE18" s="148"/>
      <c r="BF18" s="167"/>
      <c r="BG18" s="168"/>
      <c r="BH18" s="169"/>
      <c r="BI18" s="148"/>
      <c r="BJ18" s="148"/>
    </row>
    <row r="19" spans="1:64" s="149" customFormat="1" ht="15" customHeight="1" thickBot="1" x14ac:dyDescent="0.3">
      <c r="A19" s="164" t="s">
        <v>118</v>
      </c>
      <c r="J19" s="170"/>
      <c r="K19" s="171"/>
      <c r="L19" s="172"/>
      <c r="M19" s="173"/>
      <c r="N19" s="174" t="s">
        <v>119</v>
      </c>
      <c r="O19" s="173"/>
      <c r="P19" s="173"/>
      <c r="Q19" s="173"/>
      <c r="R19" s="173"/>
      <c r="S19" s="175"/>
      <c r="T19" s="170"/>
      <c r="U19" s="171"/>
      <c r="V19" s="172"/>
      <c r="W19" s="175"/>
      <c r="X19" s="175" t="s">
        <v>120</v>
      </c>
      <c r="Y19" s="175"/>
      <c r="Z19" s="170"/>
      <c r="AA19" s="171"/>
      <c r="AB19" s="172"/>
      <c r="AC19" s="175"/>
      <c r="AD19" s="175"/>
      <c r="AF19" s="150"/>
      <c r="AG19" s="165" t="s">
        <v>118</v>
      </c>
      <c r="AP19" s="170"/>
      <c r="AQ19" s="171"/>
      <c r="AR19" s="172"/>
      <c r="AS19" s="173"/>
      <c r="AT19" s="174" t="s">
        <v>119</v>
      </c>
      <c r="AU19" s="173"/>
      <c r="AV19" s="173"/>
      <c r="AW19" s="173"/>
      <c r="AX19" s="173"/>
      <c r="AY19" s="175"/>
      <c r="AZ19" s="170"/>
      <c r="BA19" s="171"/>
      <c r="BB19" s="172"/>
      <c r="BC19" s="175"/>
      <c r="BD19" s="175" t="s">
        <v>120</v>
      </c>
      <c r="BE19" s="175"/>
      <c r="BF19" s="170"/>
      <c r="BG19" s="171"/>
      <c r="BH19" s="172"/>
      <c r="BI19" s="175"/>
      <c r="BJ19" s="175"/>
    </row>
    <row r="20" spans="1:64" s="149" customFormat="1" ht="6" customHeight="1" thickTop="1" thickBot="1" x14ac:dyDescent="0.3">
      <c r="AF20" s="150"/>
      <c r="AG20" s="157"/>
    </row>
    <row r="21" spans="1:64" s="149" customFormat="1" ht="15" customHeight="1" thickBot="1" x14ac:dyDescent="0.3">
      <c r="A21" s="164"/>
      <c r="M21" s="277" t="s">
        <v>1</v>
      </c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9"/>
      <c r="AA21" s="280"/>
      <c r="AB21" s="280"/>
      <c r="AC21" s="280"/>
      <c r="AD21" s="281"/>
      <c r="AF21" s="150"/>
      <c r="AG21" s="165"/>
      <c r="AS21" s="277" t="s">
        <v>1</v>
      </c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9"/>
      <c r="BG21" s="280"/>
      <c r="BH21" s="280"/>
      <c r="BI21" s="280"/>
      <c r="BJ21" s="281"/>
    </row>
    <row r="22" spans="1:64" s="149" customFormat="1" ht="9" customHeight="1" x14ac:dyDescent="0.25">
      <c r="AF22" s="150"/>
      <c r="AG22" s="157"/>
    </row>
    <row r="23" spans="1:64" s="149" customFormat="1" ht="9" customHeight="1" x14ac:dyDescent="0.25">
      <c r="A23" s="176" t="s">
        <v>121</v>
      </c>
      <c r="B23" s="177"/>
      <c r="C23" s="177"/>
      <c r="D23" s="177"/>
      <c r="E23" s="178"/>
      <c r="F23" s="179"/>
      <c r="G23" s="179"/>
      <c r="H23" s="179"/>
      <c r="I23" s="179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1"/>
      <c r="AF23" s="182"/>
      <c r="AG23" s="183" t="s">
        <v>121</v>
      </c>
      <c r="AH23" s="177"/>
      <c r="AI23" s="177"/>
      <c r="AJ23" s="177"/>
      <c r="AK23" s="178"/>
      <c r="AL23" s="179"/>
      <c r="AM23" s="179"/>
      <c r="AN23" s="179"/>
      <c r="AO23" s="179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1"/>
      <c r="BL23" s="181"/>
    </row>
    <row r="24" spans="1:64" s="149" customFormat="1" ht="9" customHeight="1" x14ac:dyDescent="0.25">
      <c r="A24" s="177"/>
      <c r="B24" s="177"/>
      <c r="C24" s="177"/>
      <c r="D24" s="177"/>
      <c r="E24" s="177"/>
      <c r="F24" s="177"/>
      <c r="G24" s="177"/>
      <c r="H24" s="177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5"/>
      <c r="AG24" s="186"/>
      <c r="AH24" s="177"/>
      <c r="AI24" s="177"/>
      <c r="AJ24" s="177"/>
      <c r="AK24" s="177"/>
      <c r="AL24" s="177"/>
      <c r="AM24" s="177"/>
      <c r="AN24" s="177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</row>
    <row r="25" spans="1:64" s="149" customFormat="1" ht="7.8" customHeight="1" x14ac:dyDescent="0.25">
      <c r="A25" s="187"/>
      <c r="B25" s="187"/>
      <c r="C25" s="187"/>
      <c r="D25" s="187"/>
      <c r="E25" s="187"/>
      <c r="F25" s="187"/>
      <c r="G25" s="187"/>
      <c r="H25" s="187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88"/>
      <c r="AG25" s="189"/>
      <c r="AH25" s="187"/>
      <c r="AI25" s="187"/>
      <c r="AJ25" s="187"/>
      <c r="AK25" s="187"/>
      <c r="AL25" s="187"/>
      <c r="AM25" s="187"/>
      <c r="AN25" s="187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84"/>
    </row>
    <row r="26" spans="1:64" s="149" customFormat="1" ht="9" customHeight="1" x14ac:dyDescent="0.25">
      <c r="A26" s="177"/>
      <c r="B26" s="177"/>
      <c r="C26" s="177"/>
      <c r="D26" s="177"/>
      <c r="E26" s="177"/>
      <c r="F26" s="177"/>
      <c r="G26" s="177"/>
      <c r="H26" s="177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6"/>
      <c r="AG26" s="186"/>
      <c r="AH26" s="177"/>
      <c r="AI26" s="177"/>
      <c r="AJ26" s="177"/>
      <c r="AK26" s="177"/>
      <c r="AL26" s="177"/>
      <c r="AM26" s="177"/>
      <c r="AN26" s="177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</row>
    <row r="27" spans="1:64" s="149" customFormat="1" ht="9" customHeight="1" x14ac:dyDescent="0.25">
      <c r="A27" s="187"/>
      <c r="B27" s="187"/>
      <c r="C27" s="187"/>
      <c r="D27" s="187"/>
      <c r="E27" s="187"/>
      <c r="F27" s="187"/>
      <c r="G27" s="187"/>
      <c r="H27" s="1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8"/>
      <c r="AG27" s="189"/>
      <c r="AH27" s="187"/>
      <c r="AI27" s="187"/>
      <c r="AJ27" s="187"/>
      <c r="AK27" s="187"/>
      <c r="AL27" s="187"/>
      <c r="AM27" s="187"/>
      <c r="AN27" s="187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84"/>
    </row>
    <row r="28" spans="1:64" s="149" customFormat="1" ht="9" customHeight="1" x14ac:dyDescent="0.25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90"/>
      <c r="T28" s="190"/>
      <c r="U28" s="190"/>
      <c r="V28" s="190"/>
      <c r="W28" s="190"/>
      <c r="X28" s="190"/>
      <c r="Y28" s="190"/>
      <c r="Z28" s="177"/>
      <c r="AA28" s="177"/>
      <c r="AB28" s="177"/>
      <c r="AC28" s="177"/>
      <c r="AD28" s="177"/>
      <c r="AE28" s="191"/>
      <c r="AF28" s="192"/>
      <c r="AG28" s="186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90"/>
      <c r="AZ28" s="190"/>
      <c r="BA28" s="190"/>
      <c r="BB28" s="190"/>
      <c r="BC28" s="190"/>
      <c r="BD28" s="190"/>
      <c r="BE28" s="190"/>
      <c r="BF28" s="177"/>
      <c r="BG28" s="177"/>
      <c r="BH28" s="177"/>
      <c r="BI28" s="177"/>
      <c r="BJ28" s="177"/>
      <c r="BK28" s="191"/>
      <c r="BL28" s="191"/>
    </row>
    <row r="29" spans="1:64" s="191" customFormat="1" ht="18" customHeight="1" x14ac:dyDescent="0.35">
      <c r="A29" s="148" t="s">
        <v>122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R29" s="193"/>
      <c r="S29" s="193"/>
      <c r="T29" s="152"/>
      <c r="U29" s="148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94"/>
      <c r="AG29" s="148" t="s">
        <v>122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X29" s="193"/>
      <c r="AY29" s="193"/>
      <c r="AZ29" s="152"/>
      <c r="BA29" s="148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</row>
    <row r="30" spans="1:64" ht="9" customHeight="1" x14ac:dyDescent="0.25">
      <c r="O30" s="148"/>
      <c r="U30" s="148"/>
      <c r="AF30" s="194"/>
      <c r="AG30" s="153"/>
      <c r="AU30" s="148"/>
      <c r="BA30" s="148"/>
    </row>
    <row r="31" spans="1:64" s="191" customFormat="1" ht="14.4" customHeight="1" x14ac:dyDescent="0.25"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7"/>
      <c r="P31" s="196"/>
      <c r="Q31" s="196"/>
      <c r="R31" s="196"/>
      <c r="S31" s="196"/>
      <c r="T31" s="196"/>
      <c r="U31" s="197"/>
      <c r="V31" s="196"/>
      <c r="W31" s="196"/>
      <c r="X31" s="196"/>
      <c r="Y31" s="196"/>
      <c r="Z31" s="196"/>
      <c r="AA31" s="195" t="s">
        <v>181</v>
      </c>
      <c r="AB31" s="196"/>
      <c r="AC31" s="196"/>
      <c r="AD31" s="196"/>
      <c r="AE31" s="196"/>
      <c r="AF31" s="198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7"/>
      <c r="AV31" s="196"/>
      <c r="AW31" s="196"/>
      <c r="AX31" s="196"/>
      <c r="AY31" s="196"/>
      <c r="AZ31" s="196"/>
      <c r="BA31" s="197"/>
      <c r="BB31" s="196"/>
      <c r="BC31" s="196"/>
      <c r="BD31" s="196"/>
      <c r="BE31" s="196"/>
      <c r="BF31" s="195" t="s">
        <v>181</v>
      </c>
      <c r="BG31" s="196"/>
      <c r="BH31" s="196"/>
      <c r="BI31" s="196"/>
      <c r="BJ31" s="196"/>
      <c r="BK31" s="196"/>
      <c r="BL31" s="152"/>
    </row>
    <row r="32" spans="1:64" s="149" customFormat="1" ht="12" customHeight="1" x14ac:dyDescent="0.25">
      <c r="A32" s="199"/>
      <c r="B32" s="199"/>
      <c r="C32" s="19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00"/>
      <c r="AF32" s="201"/>
      <c r="AG32" s="202"/>
      <c r="AH32" s="199"/>
      <c r="AI32" s="19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00"/>
    </row>
    <row r="33" spans="1:64" s="149" customFormat="1" ht="12" customHeight="1" x14ac:dyDescent="0.25">
      <c r="A33" s="148"/>
      <c r="B33" s="148"/>
      <c r="C33" s="148"/>
      <c r="D33" s="273" t="s">
        <v>5</v>
      </c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F33" s="150"/>
      <c r="AG33" s="151"/>
      <c r="AH33" s="148"/>
      <c r="AI33" s="148"/>
      <c r="AJ33" s="273" t="s">
        <v>5</v>
      </c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</row>
    <row r="34" spans="1:64" ht="3.9" customHeight="1" x14ac:dyDescent="0.25">
      <c r="AF34" s="150"/>
      <c r="AG34" s="153"/>
      <c r="BL34" s="149"/>
    </row>
    <row r="35" spans="1:64" s="154" customFormat="1" ht="8.1" customHeight="1" x14ac:dyDescent="0.25">
      <c r="A35" s="273"/>
      <c r="B35" s="273"/>
      <c r="C35" s="273"/>
      <c r="D35" s="273"/>
      <c r="G35" s="273"/>
      <c r="H35" s="273"/>
      <c r="I35" s="273"/>
      <c r="J35" s="273"/>
      <c r="K35" s="273"/>
      <c r="L35" s="273"/>
      <c r="O35" s="273"/>
      <c r="P35" s="273"/>
      <c r="Q35" s="273"/>
      <c r="R35" s="273"/>
      <c r="S35" s="273"/>
      <c r="T35" s="155"/>
      <c r="V35" s="273"/>
      <c r="W35" s="273"/>
      <c r="X35" s="273"/>
      <c r="Y35" s="273"/>
      <c r="Z35" s="273"/>
      <c r="AA35" s="273"/>
      <c r="AB35" s="273"/>
      <c r="AF35" s="150"/>
      <c r="AG35" s="275"/>
      <c r="AH35" s="273"/>
      <c r="AI35" s="273"/>
      <c r="AJ35" s="273"/>
      <c r="AM35" s="273"/>
      <c r="AN35" s="273"/>
      <c r="AO35" s="273"/>
      <c r="AP35" s="273"/>
      <c r="AQ35" s="273"/>
      <c r="AR35" s="273"/>
      <c r="AU35" s="273"/>
      <c r="AV35" s="273"/>
      <c r="AW35" s="273"/>
      <c r="AX35" s="273"/>
      <c r="AY35" s="273"/>
      <c r="AZ35" s="155"/>
      <c r="BB35" s="273"/>
      <c r="BC35" s="273"/>
      <c r="BD35" s="273"/>
      <c r="BE35" s="273"/>
      <c r="BF35" s="273"/>
      <c r="BG35" s="273"/>
      <c r="BH35" s="273"/>
      <c r="BL35" s="149"/>
    </row>
    <row r="36" spans="1:64" ht="6" customHeight="1" x14ac:dyDescent="0.25">
      <c r="J36" s="273"/>
      <c r="K36" s="273"/>
      <c r="L36" s="273"/>
      <c r="M36" s="273"/>
      <c r="N36" s="273"/>
      <c r="O36" s="273"/>
      <c r="P36" s="273"/>
      <c r="S36" s="273"/>
      <c r="T36" s="273"/>
      <c r="U36" s="273"/>
      <c r="V36" s="273"/>
      <c r="W36" s="273"/>
      <c r="X36" s="273"/>
      <c r="Y36" s="273"/>
      <c r="Z36" s="273"/>
      <c r="AF36" s="150"/>
      <c r="AG36" s="153"/>
      <c r="AP36" s="273"/>
      <c r="AQ36" s="273"/>
      <c r="AR36" s="273"/>
      <c r="AS36" s="273"/>
      <c r="AT36" s="273"/>
      <c r="AU36" s="273"/>
      <c r="AV36" s="273"/>
      <c r="AY36" s="273"/>
      <c r="AZ36" s="273"/>
      <c r="BA36" s="273"/>
      <c r="BB36" s="273"/>
      <c r="BC36" s="273"/>
      <c r="BD36" s="273"/>
      <c r="BE36" s="273"/>
      <c r="BF36" s="273"/>
      <c r="BL36" s="149"/>
    </row>
    <row r="37" spans="1:64" s="149" customFormat="1" ht="8.1" customHeight="1" x14ac:dyDescent="0.25">
      <c r="J37" s="273"/>
      <c r="K37" s="273"/>
      <c r="L37" s="273"/>
      <c r="M37" s="273"/>
      <c r="N37" s="273"/>
      <c r="O37" s="273"/>
      <c r="P37" s="273"/>
      <c r="Q37" s="156"/>
      <c r="R37" s="156"/>
      <c r="S37" s="273"/>
      <c r="T37" s="273"/>
      <c r="U37" s="273"/>
      <c r="V37" s="273"/>
      <c r="W37" s="273"/>
      <c r="X37" s="273"/>
      <c r="Y37" s="273"/>
      <c r="Z37" s="273"/>
      <c r="AF37" s="150"/>
      <c r="AG37" s="157"/>
      <c r="AP37" s="273"/>
      <c r="AQ37" s="273"/>
      <c r="AR37" s="273"/>
      <c r="AS37" s="273"/>
      <c r="AT37" s="273"/>
      <c r="AU37" s="273"/>
      <c r="AV37" s="273"/>
      <c r="AW37" s="156"/>
      <c r="AX37" s="156"/>
      <c r="AY37" s="273"/>
      <c r="AZ37" s="273"/>
      <c r="BA37" s="273"/>
      <c r="BB37" s="273"/>
      <c r="BC37" s="273"/>
      <c r="BD37" s="273"/>
      <c r="BE37" s="273"/>
      <c r="BF37" s="273"/>
    </row>
    <row r="38" spans="1:64" s="149" customFormat="1" ht="13.2" customHeight="1" x14ac:dyDescent="0.25">
      <c r="B38" s="273"/>
      <c r="C38" s="273"/>
      <c r="D38" s="273"/>
      <c r="E38" s="158"/>
      <c r="F38" s="158"/>
      <c r="G38" s="276"/>
      <c r="H38" s="276"/>
      <c r="I38" s="276"/>
      <c r="J38" s="276"/>
      <c r="K38" s="156"/>
      <c r="L38" s="148" t="s">
        <v>115</v>
      </c>
      <c r="M38" s="148"/>
      <c r="N38" s="159"/>
      <c r="O38" s="159"/>
      <c r="P38" s="159"/>
      <c r="Q38" s="159"/>
      <c r="R38" s="159"/>
      <c r="AF38" s="150"/>
      <c r="AG38" s="157"/>
      <c r="AH38" s="273"/>
      <c r="AI38" s="273"/>
      <c r="AJ38" s="273"/>
      <c r="AK38" s="158"/>
      <c r="AL38" s="158"/>
      <c r="AM38" s="276"/>
      <c r="AN38" s="276"/>
      <c r="AO38" s="276"/>
      <c r="AP38" s="276"/>
      <c r="AQ38" s="156"/>
      <c r="AR38" s="148" t="s">
        <v>115</v>
      </c>
      <c r="AS38" s="148"/>
      <c r="AT38" s="159"/>
      <c r="AU38" s="159"/>
      <c r="AV38" s="159"/>
      <c r="AW38" s="159"/>
      <c r="AX38" s="159"/>
    </row>
    <row r="39" spans="1:64" s="149" customFormat="1" ht="6" customHeight="1" x14ac:dyDescent="0.25">
      <c r="P39" s="274"/>
      <c r="Q39" s="274"/>
      <c r="R39" s="274"/>
      <c r="AF39" s="150"/>
      <c r="AG39" s="157"/>
      <c r="AV39" s="274"/>
      <c r="AW39" s="274"/>
      <c r="AX39" s="274"/>
    </row>
    <row r="40" spans="1:64" s="149" customFormat="1" ht="13.2" customHeight="1" x14ac:dyDescent="0.25">
      <c r="A40" s="273" t="s">
        <v>4</v>
      </c>
      <c r="B40" s="273"/>
      <c r="C40" s="273"/>
      <c r="D40" s="273"/>
      <c r="E40" s="273"/>
      <c r="F40" s="273"/>
      <c r="G40" s="160"/>
      <c r="H40" s="161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F40" s="150"/>
      <c r="AG40" s="275" t="s">
        <v>4</v>
      </c>
      <c r="AH40" s="273"/>
      <c r="AI40" s="273"/>
      <c r="AJ40" s="273"/>
      <c r="AK40" s="273"/>
      <c r="AL40" s="273"/>
      <c r="AM40" s="160"/>
      <c r="AN40" s="161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</row>
    <row r="41" spans="1:64" s="156" customFormat="1" ht="8.1" customHeight="1" x14ac:dyDescent="0.25">
      <c r="H41" s="273"/>
      <c r="I41" s="273"/>
      <c r="J41" s="273"/>
      <c r="K41" s="273"/>
      <c r="L41" s="273"/>
      <c r="Q41" s="273"/>
      <c r="R41" s="273"/>
      <c r="S41" s="273"/>
      <c r="T41" s="273"/>
      <c r="U41" s="273"/>
      <c r="V41" s="162"/>
      <c r="AF41" s="150"/>
      <c r="AG41" s="163"/>
      <c r="AN41" s="273"/>
      <c r="AO41" s="273"/>
      <c r="AP41" s="273"/>
      <c r="AQ41" s="273"/>
      <c r="AR41" s="273"/>
      <c r="AW41" s="273"/>
      <c r="AX41" s="273"/>
      <c r="AY41" s="273"/>
      <c r="AZ41" s="273"/>
      <c r="BA41" s="273"/>
      <c r="BB41" s="162"/>
      <c r="BL41" s="149"/>
    </row>
    <row r="42" spans="1:64" s="149" customFormat="1" ht="15.6" customHeight="1" x14ac:dyDescent="0.25">
      <c r="A42" s="164" t="s">
        <v>116</v>
      </c>
      <c r="B42" s="156"/>
      <c r="C42" s="156"/>
      <c r="D42" s="156"/>
      <c r="E42" s="156"/>
      <c r="F42" s="156"/>
      <c r="G42" s="160"/>
      <c r="H42" s="161"/>
      <c r="I42" s="159"/>
      <c r="J42" s="160"/>
      <c r="K42" s="161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F42" s="150"/>
      <c r="AG42" s="165" t="s">
        <v>116</v>
      </c>
      <c r="AH42" s="156"/>
      <c r="AI42" s="156"/>
      <c r="AJ42" s="156"/>
      <c r="AK42" s="156"/>
      <c r="AL42" s="156"/>
      <c r="AM42" s="160"/>
      <c r="AN42" s="161"/>
      <c r="AO42" s="159"/>
      <c r="AP42" s="160"/>
      <c r="AQ42" s="161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</row>
    <row r="43" spans="1:64" s="149" customFormat="1" ht="6" customHeight="1" x14ac:dyDescent="0.25">
      <c r="AF43" s="150"/>
      <c r="AG43" s="157"/>
    </row>
    <row r="44" spans="1:64" s="149" customFormat="1" ht="11.4" customHeight="1" x14ac:dyDescent="0.25">
      <c r="A44" s="164" t="s">
        <v>117</v>
      </c>
      <c r="B44" s="156"/>
      <c r="C44" s="156"/>
      <c r="D44" s="156"/>
      <c r="E44" s="156"/>
      <c r="F44" s="160"/>
      <c r="G44" s="161"/>
      <c r="H44" s="161"/>
      <c r="I44" s="159"/>
      <c r="J44" s="160"/>
      <c r="K44" s="161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F44" s="150"/>
      <c r="AG44" s="165" t="s">
        <v>117</v>
      </c>
      <c r="AH44" s="156"/>
      <c r="AI44" s="156"/>
      <c r="AJ44" s="156"/>
      <c r="AK44" s="156"/>
      <c r="AL44" s="160"/>
      <c r="AM44" s="161"/>
      <c r="AN44" s="161"/>
      <c r="AO44" s="159"/>
      <c r="AP44" s="160"/>
      <c r="AQ44" s="161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</row>
    <row r="45" spans="1:64" s="149" customFormat="1" ht="8.1" customHeight="1" x14ac:dyDescent="0.25">
      <c r="A45" s="282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166"/>
      <c r="AF45" s="150"/>
      <c r="AG45" s="283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166"/>
    </row>
    <row r="46" spans="1:64" s="149" customFormat="1" ht="6.6" customHeight="1" thickBot="1" x14ac:dyDescent="0.3">
      <c r="AF46" s="150"/>
      <c r="AG46" s="157"/>
    </row>
    <row r="47" spans="1:64" s="149" customFormat="1" ht="6" customHeight="1" thickTop="1" x14ac:dyDescent="0.25">
      <c r="I47" s="156"/>
      <c r="J47" s="167"/>
      <c r="K47" s="168"/>
      <c r="L47" s="169"/>
      <c r="O47" s="148"/>
      <c r="P47" s="284"/>
      <c r="Q47" s="284"/>
      <c r="R47" s="284"/>
      <c r="S47" s="148"/>
      <c r="T47" s="167"/>
      <c r="U47" s="168"/>
      <c r="V47" s="169"/>
      <c r="W47" s="148"/>
      <c r="X47" s="148"/>
      <c r="Y47" s="148"/>
      <c r="Z47" s="167"/>
      <c r="AA47" s="168"/>
      <c r="AB47" s="169"/>
      <c r="AC47" s="148"/>
      <c r="AD47" s="148"/>
      <c r="AF47" s="150"/>
      <c r="AG47" s="157"/>
      <c r="AO47" s="156"/>
      <c r="AP47" s="167"/>
      <c r="AQ47" s="168"/>
      <c r="AR47" s="169"/>
      <c r="AU47" s="148"/>
      <c r="AV47" s="284"/>
      <c r="AW47" s="284"/>
      <c r="AX47" s="284"/>
      <c r="AY47" s="148"/>
      <c r="AZ47" s="167"/>
      <c r="BA47" s="168"/>
      <c r="BB47" s="169"/>
      <c r="BC47" s="148"/>
      <c r="BD47" s="148"/>
      <c r="BE47" s="148"/>
      <c r="BF47" s="167"/>
      <c r="BG47" s="168"/>
      <c r="BH47" s="169"/>
      <c r="BI47" s="148"/>
      <c r="BJ47" s="148"/>
    </row>
    <row r="48" spans="1:64" s="149" customFormat="1" ht="15" customHeight="1" thickBot="1" x14ac:dyDescent="0.3">
      <c r="A48" s="164" t="s">
        <v>118</v>
      </c>
      <c r="J48" s="170"/>
      <c r="K48" s="171"/>
      <c r="L48" s="172"/>
      <c r="M48" s="173"/>
      <c r="N48" s="174" t="s">
        <v>119</v>
      </c>
      <c r="O48" s="173"/>
      <c r="P48" s="173"/>
      <c r="Q48" s="173"/>
      <c r="R48" s="173"/>
      <c r="S48" s="175"/>
      <c r="T48" s="170"/>
      <c r="U48" s="171"/>
      <c r="V48" s="172"/>
      <c r="W48" s="175"/>
      <c r="X48" s="175" t="s">
        <v>120</v>
      </c>
      <c r="Y48" s="175"/>
      <c r="Z48" s="170"/>
      <c r="AA48" s="171"/>
      <c r="AB48" s="172"/>
      <c r="AC48" s="175"/>
      <c r="AD48" s="175"/>
      <c r="AF48" s="150"/>
      <c r="AG48" s="165" t="s">
        <v>118</v>
      </c>
      <c r="AP48" s="170"/>
      <c r="AQ48" s="171"/>
      <c r="AR48" s="172"/>
      <c r="AS48" s="173"/>
      <c r="AT48" s="174" t="s">
        <v>119</v>
      </c>
      <c r="AU48" s="173"/>
      <c r="AV48" s="173"/>
      <c r="AW48" s="173"/>
      <c r="AX48" s="173"/>
      <c r="AY48" s="175"/>
      <c r="AZ48" s="170"/>
      <c r="BA48" s="171"/>
      <c r="BB48" s="172"/>
      <c r="BC48" s="175"/>
      <c r="BD48" s="175" t="s">
        <v>120</v>
      </c>
      <c r="BE48" s="175"/>
      <c r="BF48" s="170"/>
      <c r="BG48" s="171"/>
      <c r="BH48" s="172"/>
      <c r="BI48" s="175"/>
      <c r="BJ48" s="175"/>
    </row>
    <row r="49" spans="1:64" s="149" customFormat="1" ht="9" customHeight="1" thickTop="1" thickBot="1" x14ac:dyDescent="0.3">
      <c r="AF49" s="150"/>
      <c r="AG49" s="157"/>
    </row>
    <row r="50" spans="1:64" s="149" customFormat="1" ht="15" customHeight="1" thickBot="1" x14ac:dyDescent="0.3">
      <c r="A50" s="164"/>
      <c r="M50" s="277" t="s">
        <v>1</v>
      </c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9"/>
      <c r="AA50" s="280"/>
      <c r="AB50" s="280"/>
      <c r="AC50" s="280"/>
      <c r="AD50" s="281"/>
      <c r="AF50" s="150"/>
      <c r="AG50" s="165"/>
      <c r="AS50" s="277" t="s">
        <v>1</v>
      </c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  <c r="BE50" s="278"/>
      <c r="BF50" s="279"/>
      <c r="BG50" s="280"/>
      <c r="BH50" s="280"/>
      <c r="BI50" s="280"/>
      <c r="BJ50" s="281"/>
    </row>
    <row r="51" spans="1:64" s="149" customFormat="1" ht="9" customHeight="1" x14ac:dyDescent="0.25">
      <c r="AF51" s="150"/>
      <c r="AG51" s="157"/>
    </row>
    <row r="52" spans="1:64" s="149" customFormat="1" ht="15.6" customHeight="1" x14ac:dyDescent="0.25">
      <c r="A52" s="176" t="s">
        <v>121</v>
      </c>
      <c r="B52" s="177"/>
      <c r="C52" s="177"/>
      <c r="D52" s="177"/>
      <c r="E52" s="178"/>
      <c r="F52" s="179"/>
      <c r="G52" s="179"/>
      <c r="H52" s="179"/>
      <c r="I52" s="179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1"/>
      <c r="AF52" s="182"/>
      <c r="AG52" s="183" t="s">
        <v>121</v>
      </c>
      <c r="AH52" s="177"/>
      <c r="AI52" s="177"/>
      <c r="AJ52" s="177"/>
      <c r="AK52" s="178"/>
      <c r="AL52" s="179"/>
      <c r="AM52" s="179"/>
      <c r="AN52" s="179"/>
      <c r="AO52" s="179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1"/>
      <c r="BL52" s="181"/>
    </row>
    <row r="53" spans="1:64" s="149" customFormat="1" ht="9" customHeight="1" x14ac:dyDescent="0.25">
      <c r="A53" s="177"/>
      <c r="B53" s="177"/>
      <c r="C53" s="177"/>
      <c r="D53" s="177"/>
      <c r="E53" s="177"/>
      <c r="F53" s="177"/>
      <c r="G53" s="177"/>
      <c r="H53" s="177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5"/>
      <c r="AG53" s="186"/>
      <c r="AH53" s="177"/>
      <c r="AI53" s="177"/>
      <c r="AJ53" s="177"/>
      <c r="AK53" s="177"/>
      <c r="AL53" s="177"/>
      <c r="AM53" s="177"/>
      <c r="AN53" s="177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</row>
    <row r="54" spans="1:64" s="149" customFormat="1" ht="9" customHeight="1" x14ac:dyDescent="0.25">
      <c r="A54" s="187"/>
      <c r="B54" s="187"/>
      <c r="C54" s="187"/>
      <c r="D54" s="187"/>
      <c r="E54" s="187"/>
      <c r="F54" s="187"/>
      <c r="G54" s="187"/>
      <c r="H54" s="187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8"/>
      <c r="AG54" s="189"/>
      <c r="AH54" s="187"/>
      <c r="AI54" s="187"/>
      <c r="AJ54" s="187"/>
      <c r="AK54" s="187"/>
      <c r="AL54" s="187"/>
      <c r="AM54" s="187"/>
      <c r="AN54" s="187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84"/>
    </row>
    <row r="55" spans="1:64" s="149" customFormat="1" ht="9" customHeight="1" x14ac:dyDescent="0.25">
      <c r="A55" s="177"/>
      <c r="B55" s="177"/>
      <c r="C55" s="177"/>
      <c r="D55" s="177"/>
      <c r="E55" s="177"/>
      <c r="F55" s="177"/>
      <c r="G55" s="177"/>
      <c r="H55" s="177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6"/>
      <c r="AG55" s="290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184"/>
    </row>
    <row r="56" spans="1:64" s="149" customFormat="1" ht="10.199999999999999" customHeight="1" x14ac:dyDescent="0.25">
      <c r="A56" s="187"/>
      <c r="B56" s="187"/>
      <c r="C56" s="187"/>
      <c r="D56" s="187"/>
      <c r="E56" s="187"/>
      <c r="F56" s="187"/>
      <c r="G56" s="187"/>
      <c r="H56" s="1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8"/>
      <c r="AG56" s="292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184"/>
    </row>
    <row r="57" spans="1:64" s="149" customFormat="1" ht="9" customHeight="1" x14ac:dyDescent="0.25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90"/>
      <c r="T57" s="190"/>
      <c r="U57" s="190"/>
      <c r="V57" s="190"/>
      <c r="W57" s="190"/>
      <c r="X57" s="190"/>
      <c r="Y57" s="190"/>
      <c r="Z57" s="177"/>
      <c r="AA57" s="177"/>
      <c r="AB57" s="177"/>
      <c r="AC57" s="177"/>
      <c r="AD57" s="177"/>
      <c r="AE57" s="191"/>
      <c r="AF57" s="192"/>
      <c r="AG57" s="186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90"/>
      <c r="AZ57" s="190"/>
      <c r="BA57" s="190"/>
      <c r="BB57" s="190"/>
      <c r="BC57" s="190"/>
      <c r="BD57" s="190"/>
      <c r="BE57" s="190"/>
      <c r="BF57" s="177"/>
      <c r="BG57" s="177"/>
      <c r="BH57" s="177"/>
      <c r="BI57" s="177"/>
      <c r="BJ57" s="177"/>
      <c r="BK57" s="191"/>
      <c r="BL57" s="191"/>
    </row>
    <row r="58" spans="1:64" s="191" customFormat="1" ht="18" customHeight="1" x14ac:dyDescent="0.35">
      <c r="A58" s="148" t="s">
        <v>122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R58" s="193"/>
      <c r="S58" s="193"/>
      <c r="T58" s="152"/>
      <c r="U58" s="148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94"/>
      <c r="AG58" s="148" t="s">
        <v>122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X58" s="193"/>
      <c r="AY58" s="193"/>
      <c r="AZ58" s="152"/>
      <c r="BA58" s="148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</row>
    <row r="59" spans="1:64" ht="9" customHeight="1" x14ac:dyDescent="0.25">
      <c r="O59" s="148"/>
      <c r="U59" s="148"/>
      <c r="AF59" s="194"/>
      <c r="AG59" s="153"/>
      <c r="AU59" s="148"/>
      <c r="BA59" s="148"/>
    </row>
    <row r="60" spans="1:64" s="191" customFormat="1" ht="9" customHeight="1" x14ac:dyDescent="0.25"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48"/>
      <c r="P60" s="152"/>
      <c r="Q60" s="152"/>
      <c r="R60" s="152"/>
      <c r="S60" s="152"/>
      <c r="T60" s="152"/>
      <c r="U60" s="148"/>
      <c r="V60" s="152"/>
      <c r="W60" s="152"/>
      <c r="X60" s="152"/>
      <c r="Y60" s="152"/>
      <c r="Z60" s="440" t="s">
        <v>181</v>
      </c>
      <c r="AA60" s="152"/>
      <c r="AB60" s="152"/>
      <c r="AC60" s="152"/>
      <c r="AD60" s="152"/>
      <c r="AE60" s="152"/>
      <c r="AF60" s="194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48"/>
      <c r="AV60" s="152"/>
      <c r="AW60" s="152"/>
      <c r="AX60" s="152"/>
      <c r="AY60" s="152"/>
      <c r="AZ60" s="152"/>
      <c r="BA60" s="148"/>
      <c r="BB60" s="152"/>
      <c r="BC60" s="152"/>
      <c r="BD60" s="152"/>
      <c r="BE60" s="152"/>
      <c r="BF60" s="440" t="s">
        <v>181</v>
      </c>
      <c r="BG60" s="152"/>
      <c r="BH60" s="152"/>
      <c r="BI60" s="152"/>
      <c r="BJ60" s="152"/>
      <c r="BK60" s="152"/>
      <c r="BL60" s="152"/>
    </row>
  </sheetData>
  <mergeCells count="79">
    <mergeCell ref="I55:AF56"/>
    <mergeCell ref="AG55:BK56"/>
    <mergeCell ref="A45:AD45"/>
    <mergeCell ref="AG45:BJ45"/>
    <mergeCell ref="P47:R47"/>
    <mergeCell ref="AV47:AX47"/>
    <mergeCell ref="M50:Y50"/>
    <mergeCell ref="Z50:AD50"/>
    <mergeCell ref="AS50:BE50"/>
    <mergeCell ref="BF50:BJ50"/>
    <mergeCell ref="BF36:BF37"/>
    <mergeCell ref="AW41:BA41"/>
    <mergeCell ref="B38:D38"/>
    <mergeCell ref="G38:J38"/>
    <mergeCell ref="AH38:AJ38"/>
    <mergeCell ref="AM38:AP38"/>
    <mergeCell ref="P39:R39"/>
    <mergeCell ref="AV39:AX39"/>
    <mergeCell ref="A40:F40"/>
    <mergeCell ref="AG40:AL40"/>
    <mergeCell ref="H41:L41"/>
    <mergeCell ref="Q41:U41"/>
    <mergeCell ref="AN41:AR41"/>
    <mergeCell ref="J36:P37"/>
    <mergeCell ref="S36:Y37"/>
    <mergeCell ref="Z36:Z37"/>
    <mergeCell ref="AP36:AV37"/>
    <mergeCell ref="AY36:BE37"/>
    <mergeCell ref="AS21:BE21"/>
    <mergeCell ref="BF21:BJ21"/>
    <mergeCell ref="A35:D35"/>
    <mergeCell ref="G35:L35"/>
    <mergeCell ref="O35:S35"/>
    <mergeCell ref="V35:AB35"/>
    <mergeCell ref="AG35:AJ35"/>
    <mergeCell ref="I26:AF27"/>
    <mergeCell ref="D32:AD32"/>
    <mergeCell ref="AJ32:BJ32"/>
    <mergeCell ref="D33:AD33"/>
    <mergeCell ref="AJ33:BJ33"/>
    <mergeCell ref="AM35:AR35"/>
    <mergeCell ref="AU35:AY35"/>
    <mergeCell ref="BB35:BH35"/>
    <mergeCell ref="A10:F10"/>
    <mergeCell ref="AG10:AL10"/>
    <mergeCell ref="H12:L12"/>
    <mergeCell ref="M21:Y21"/>
    <mergeCell ref="Z21:AD21"/>
    <mergeCell ref="A16:AD16"/>
    <mergeCell ref="AG16:BJ16"/>
    <mergeCell ref="P18:R18"/>
    <mergeCell ref="AV18:AX18"/>
    <mergeCell ref="AW12:BA12"/>
    <mergeCell ref="B8:D8"/>
    <mergeCell ref="G8:J8"/>
    <mergeCell ref="AH8:AJ8"/>
    <mergeCell ref="AM8:AP8"/>
    <mergeCell ref="P9:R9"/>
    <mergeCell ref="D1:AD1"/>
    <mergeCell ref="AJ1:BJ1"/>
    <mergeCell ref="D2:AD2"/>
    <mergeCell ref="AJ2:BJ2"/>
    <mergeCell ref="A4:D4"/>
    <mergeCell ref="G4:L4"/>
    <mergeCell ref="O4:S4"/>
    <mergeCell ref="V4:AB4"/>
    <mergeCell ref="AG4:AJ4"/>
    <mergeCell ref="AM4:AR4"/>
    <mergeCell ref="AU4:AY4"/>
    <mergeCell ref="BB4:BH4"/>
    <mergeCell ref="BF5:BF6"/>
    <mergeCell ref="J5:P6"/>
    <mergeCell ref="Q12:U12"/>
    <mergeCell ref="AN12:AR12"/>
    <mergeCell ref="AP5:AV6"/>
    <mergeCell ref="AY5:BE6"/>
    <mergeCell ref="S5:Y6"/>
    <mergeCell ref="Z5:Z6"/>
    <mergeCell ref="AV9:AX9"/>
  </mergeCells>
  <pageMargins left="0" right="0" top="0.19685039370078741" bottom="0.19685039370078741" header="0.51181102362204722" footer="0.51181102362204722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O77"/>
  <sheetViews>
    <sheetView showGridLines="0" topLeftCell="A19" workbookViewId="0">
      <selection activeCell="M21" sqref="M21:N21"/>
    </sheetView>
  </sheetViews>
  <sheetFormatPr baseColWidth="10" defaultColWidth="11.44140625" defaultRowHeight="13.2" x14ac:dyDescent="0.25"/>
  <cols>
    <col min="1" max="4" width="11.44140625" style="36"/>
    <col min="5" max="5" width="14.6640625" style="36" customWidth="1"/>
    <col min="6" max="6" width="8.88671875" style="36" customWidth="1"/>
    <col min="7" max="7" width="1.6640625" style="36" customWidth="1"/>
    <col min="8" max="8" width="4.6640625" style="36" customWidth="1"/>
    <col min="9" max="12" width="11.44140625" style="36"/>
    <col min="13" max="13" width="14.6640625" style="36" customWidth="1"/>
    <col min="14" max="14" width="8" style="36" customWidth="1"/>
    <col min="15" max="16384" width="11.44140625" style="36"/>
  </cols>
  <sheetData>
    <row r="1" spans="1:15" ht="17.399999999999999" x14ac:dyDescent="0.25">
      <c r="A1" s="294"/>
      <c r="B1" s="294"/>
      <c r="C1" s="294"/>
      <c r="D1" s="294"/>
      <c r="E1" s="294"/>
      <c r="F1" s="294"/>
      <c r="G1" s="295"/>
      <c r="H1" s="294"/>
      <c r="I1" s="294"/>
      <c r="J1" s="294"/>
      <c r="K1" s="294"/>
      <c r="L1" s="294"/>
      <c r="M1" s="294"/>
    </row>
    <row r="2" spans="1:15" x14ac:dyDescent="0.25">
      <c r="G2" s="42"/>
    </row>
    <row r="3" spans="1:15" ht="15.6" x14ac:dyDescent="0.25">
      <c r="A3" s="104"/>
      <c r="B3" s="104"/>
      <c r="C3" s="104"/>
      <c r="D3" s="107" t="s">
        <v>6</v>
      </c>
      <c r="E3" s="104"/>
      <c r="F3" s="104"/>
      <c r="G3" s="105"/>
      <c r="H3" s="106"/>
      <c r="I3" s="104"/>
      <c r="J3" s="104"/>
      <c r="K3" s="104"/>
      <c r="L3" s="107" t="s">
        <v>6</v>
      </c>
      <c r="M3" s="104"/>
      <c r="N3" s="104"/>
      <c r="O3" s="104"/>
    </row>
    <row r="4" spans="1:15" x14ac:dyDescent="0.25">
      <c r="G4" s="42"/>
    </row>
    <row r="5" spans="1:15" ht="15" x14ac:dyDescent="0.25">
      <c r="C5" s="38" t="s">
        <v>102</v>
      </c>
      <c r="G5" s="42"/>
      <c r="K5" s="38" t="s">
        <v>102</v>
      </c>
    </row>
    <row r="6" spans="1:15" ht="15" x14ac:dyDescent="0.25">
      <c r="C6" s="39" t="s">
        <v>7</v>
      </c>
      <c r="G6" s="42"/>
      <c r="K6" s="39" t="s">
        <v>7</v>
      </c>
    </row>
    <row r="7" spans="1:15" ht="9.75" customHeight="1" x14ac:dyDescent="0.25">
      <c r="G7" s="42"/>
    </row>
    <row r="8" spans="1:15" ht="9.75" customHeight="1" x14ac:dyDescent="0.25">
      <c r="G8" s="42"/>
    </row>
    <row r="9" spans="1:15" x14ac:dyDescent="0.25">
      <c r="A9" s="40" t="s">
        <v>104</v>
      </c>
      <c r="G9" s="42"/>
      <c r="H9" s="40"/>
      <c r="I9" s="40" t="s">
        <v>104</v>
      </c>
    </row>
    <row r="10" spans="1:15" x14ac:dyDescent="0.25">
      <c r="G10" s="42"/>
    </row>
    <row r="11" spans="1:15" x14ac:dyDescent="0.25">
      <c r="A11" s="40" t="s">
        <v>103</v>
      </c>
      <c r="G11" s="42"/>
      <c r="H11" s="40"/>
      <c r="I11" s="40" t="s">
        <v>103</v>
      </c>
    </row>
    <row r="12" spans="1:15" ht="13.8" thickBot="1" x14ac:dyDescent="0.3">
      <c r="G12" s="42"/>
    </row>
    <row r="13" spans="1:15" ht="24.75" customHeight="1" thickBot="1" x14ac:dyDescent="0.3">
      <c r="D13" s="36" t="s">
        <v>8</v>
      </c>
      <c r="E13" s="41"/>
      <c r="G13" s="42"/>
      <c r="L13" s="36" t="s">
        <v>8</v>
      </c>
      <c r="M13" s="41"/>
    </row>
    <row r="14" spans="1:15" ht="13.8" thickBot="1" x14ac:dyDescent="0.3">
      <c r="G14" s="42"/>
    </row>
    <row r="15" spans="1:15" ht="24.75" customHeight="1" thickBot="1" x14ac:dyDescent="0.3">
      <c r="C15" s="37" t="s">
        <v>9</v>
      </c>
      <c r="D15" s="37"/>
      <c r="E15" s="41"/>
      <c r="G15" s="42"/>
      <c r="K15" s="37" t="s">
        <v>9</v>
      </c>
      <c r="L15" s="37"/>
      <c r="M15" s="41"/>
    </row>
    <row r="16" spans="1:15" x14ac:dyDescent="0.25">
      <c r="G16" s="42"/>
    </row>
    <row r="17" spans="1:15" ht="24.9" customHeight="1" x14ac:dyDescent="0.25">
      <c r="G17" s="42"/>
    </row>
    <row r="18" spans="1:15" x14ac:dyDescent="0.25">
      <c r="A18" s="40" t="s">
        <v>10</v>
      </c>
      <c r="G18" s="42"/>
      <c r="I18" s="40" t="s">
        <v>10</v>
      </c>
    </row>
    <row r="19" spans="1:15" x14ac:dyDescent="0.25">
      <c r="G19" s="42"/>
    </row>
    <row r="20" spans="1:15" ht="80.099999999999994" customHeight="1" x14ac:dyDescent="0.25">
      <c r="G20" s="42"/>
    </row>
    <row r="21" spans="1:15" ht="24.9" customHeight="1" x14ac:dyDescent="0.25">
      <c r="E21" s="442" t="s">
        <v>182</v>
      </c>
      <c r="F21" s="442"/>
      <c r="G21" s="42"/>
      <c r="M21" s="442" t="s">
        <v>182</v>
      </c>
      <c r="N21" s="442"/>
    </row>
    <row r="22" spans="1:15" ht="20.100000000000001" customHeight="1" x14ac:dyDescent="0.25">
      <c r="A22" s="43"/>
      <c r="B22" s="43"/>
      <c r="C22" s="43"/>
      <c r="D22" s="43"/>
      <c r="E22" s="43"/>
      <c r="F22" s="43"/>
      <c r="G22" s="44"/>
      <c r="H22" s="43"/>
      <c r="I22" s="43"/>
      <c r="J22" s="43"/>
      <c r="K22" s="43"/>
      <c r="L22" s="43"/>
      <c r="M22" s="43"/>
      <c r="N22" s="43"/>
    </row>
    <row r="23" spans="1:15" ht="17.399999999999999" x14ac:dyDescent="0.25">
      <c r="A23" s="294"/>
      <c r="B23" s="294"/>
      <c r="C23" s="294"/>
      <c r="D23" s="294"/>
      <c r="E23" s="294"/>
      <c r="F23" s="294"/>
      <c r="G23" s="295"/>
      <c r="H23" s="294"/>
      <c r="I23" s="294"/>
      <c r="J23" s="294"/>
      <c r="K23" s="294"/>
      <c r="L23" s="294"/>
      <c r="M23" s="294"/>
    </row>
    <row r="24" spans="1:15" x14ac:dyDescent="0.25">
      <c r="G24" s="42"/>
    </row>
    <row r="25" spans="1:15" ht="15.6" x14ac:dyDescent="0.25">
      <c r="A25" s="104"/>
      <c r="B25" s="104"/>
      <c r="C25" s="104"/>
      <c r="D25" s="107" t="s">
        <v>6</v>
      </c>
      <c r="E25" s="104"/>
      <c r="F25" s="104"/>
      <c r="G25" s="105"/>
      <c r="H25" s="106"/>
      <c r="I25" s="104"/>
      <c r="J25" s="104"/>
      <c r="K25" s="104"/>
      <c r="L25" s="107" t="s">
        <v>6</v>
      </c>
      <c r="M25" s="104"/>
      <c r="N25" s="104"/>
      <c r="O25" s="104"/>
    </row>
    <row r="26" spans="1:15" x14ac:dyDescent="0.25">
      <c r="G26" s="42"/>
    </row>
    <row r="27" spans="1:15" ht="15" x14ac:dyDescent="0.25">
      <c r="C27" s="38" t="s">
        <v>102</v>
      </c>
      <c r="G27" s="42"/>
      <c r="K27" s="38" t="s">
        <v>102</v>
      </c>
    </row>
    <row r="28" spans="1:15" ht="15" x14ac:dyDescent="0.25">
      <c r="C28" s="39" t="s">
        <v>7</v>
      </c>
      <c r="G28" s="42"/>
      <c r="K28" s="39" t="s">
        <v>7</v>
      </c>
    </row>
    <row r="29" spans="1:15" ht="8.25" customHeight="1" x14ac:dyDescent="0.25">
      <c r="G29" s="42"/>
    </row>
    <row r="30" spans="1:15" ht="8.25" customHeight="1" x14ac:dyDescent="0.25">
      <c r="G30" s="42"/>
    </row>
    <row r="31" spans="1:15" x14ac:dyDescent="0.25">
      <c r="A31" s="40" t="s">
        <v>104</v>
      </c>
      <c r="G31" s="42"/>
      <c r="I31" s="40" t="s">
        <v>104</v>
      </c>
    </row>
    <row r="32" spans="1:15" x14ac:dyDescent="0.25">
      <c r="G32" s="42"/>
    </row>
    <row r="33" spans="1:15" x14ac:dyDescent="0.25">
      <c r="A33" s="40" t="s">
        <v>103</v>
      </c>
      <c r="G33" s="42"/>
      <c r="I33" s="40" t="s">
        <v>103</v>
      </c>
    </row>
    <row r="34" spans="1:15" ht="13.8" thickBot="1" x14ac:dyDescent="0.3">
      <c r="G34" s="42"/>
    </row>
    <row r="35" spans="1:15" ht="24.75" customHeight="1" thickBot="1" x14ac:dyDescent="0.3">
      <c r="D35" s="36" t="s">
        <v>8</v>
      </c>
      <c r="E35" s="41"/>
      <c r="G35" s="42"/>
      <c r="L35" s="36" t="s">
        <v>8</v>
      </c>
      <c r="M35" s="41"/>
    </row>
    <row r="36" spans="1:15" ht="13.8" thickBot="1" x14ac:dyDescent="0.3">
      <c r="G36" s="42"/>
    </row>
    <row r="37" spans="1:15" ht="24.75" customHeight="1" thickBot="1" x14ac:dyDescent="0.3">
      <c r="C37" s="37" t="s">
        <v>9</v>
      </c>
      <c r="D37" s="37"/>
      <c r="E37" s="41"/>
      <c r="G37" s="42"/>
      <c r="K37" s="37" t="s">
        <v>9</v>
      </c>
      <c r="L37" s="37"/>
      <c r="M37" s="41"/>
    </row>
    <row r="38" spans="1:15" x14ac:dyDescent="0.25">
      <c r="G38" s="42"/>
    </row>
    <row r="39" spans="1:15" ht="24.9" customHeight="1" x14ac:dyDescent="0.25">
      <c r="G39" s="42"/>
    </row>
    <row r="40" spans="1:15" x14ac:dyDescent="0.25">
      <c r="A40" s="40" t="s">
        <v>10</v>
      </c>
      <c r="G40" s="42"/>
      <c r="I40" s="40" t="s">
        <v>10</v>
      </c>
    </row>
    <row r="41" spans="1:15" x14ac:dyDescent="0.25">
      <c r="G41" s="42"/>
    </row>
    <row r="42" spans="1:15" ht="80.099999999999994" customHeight="1" x14ac:dyDescent="0.25">
      <c r="G42" s="42"/>
    </row>
    <row r="43" spans="1:15" ht="24.9" customHeight="1" x14ac:dyDescent="0.25">
      <c r="E43" s="442" t="s">
        <v>182</v>
      </c>
      <c r="F43" s="442"/>
      <c r="G43" s="42"/>
      <c r="M43" s="442" t="s">
        <v>182</v>
      </c>
      <c r="N43" s="442"/>
    </row>
    <row r="44" spans="1:15" ht="20.100000000000001" customHeight="1" x14ac:dyDescent="0.25">
      <c r="A44" s="43"/>
      <c r="B44" s="43"/>
      <c r="C44" s="43"/>
      <c r="D44" s="43"/>
      <c r="E44" s="43"/>
      <c r="F44" s="43"/>
      <c r="G44" s="44"/>
      <c r="H44" s="43"/>
      <c r="I44" s="43"/>
      <c r="J44" s="43"/>
      <c r="K44" s="43"/>
      <c r="L44" s="43"/>
      <c r="M44" s="43"/>
      <c r="N44" s="43"/>
    </row>
    <row r="45" spans="1:15" ht="17.399999999999999" x14ac:dyDescent="0.25">
      <c r="A45" s="294"/>
      <c r="B45" s="294"/>
      <c r="C45" s="294"/>
      <c r="D45" s="294"/>
      <c r="E45" s="294"/>
      <c r="F45" s="294"/>
      <c r="G45" s="295"/>
      <c r="H45" s="294"/>
      <c r="I45" s="294"/>
      <c r="J45" s="294"/>
      <c r="K45" s="294"/>
      <c r="L45" s="294"/>
      <c r="M45" s="294"/>
    </row>
    <row r="46" spans="1:15" x14ac:dyDescent="0.25">
      <c r="G46" s="42"/>
    </row>
    <row r="47" spans="1:15" ht="15.6" x14ac:dyDescent="0.25">
      <c r="A47" s="104"/>
      <c r="B47" s="104"/>
      <c r="C47" s="104"/>
      <c r="D47" s="107" t="s">
        <v>6</v>
      </c>
      <c r="E47" s="104"/>
      <c r="F47" s="104"/>
      <c r="G47" s="105"/>
      <c r="H47" s="106"/>
      <c r="I47" s="104"/>
      <c r="J47" s="104"/>
      <c r="K47" s="104"/>
      <c r="L47" s="107" t="s">
        <v>6</v>
      </c>
      <c r="M47" s="104"/>
      <c r="N47" s="104"/>
      <c r="O47" s="104"/>
    </row>
    <row r="48" spans="1:15" x14ac:dyDescent="0.25">
      <c r="G48" s="42"/>
    </row>
    <row r="49" spans="1:14" ht="15" x14ac:dyDescent="0.25">
      <c r="C49" s="38" t="s">
        <v>102</v>
      </c>
      <c r="G49" s="42"/>
      <c r="K49" s="38" t="s">
        <v>102</v>
      </c>
    </row>
    <row r="50" spans="1:14" ht="15" x14ac:dyDescent="0.25">
      <c r="C50" s="39" t="s">
        <v>7</v>
      </c>
      <c r="G50" s="42"/>
      <c r="K50" s="39" t="s">
        <v>7</v>
      </c>
    </row>
    <row r="51" spans="1:14" ht="8.25" customHeight="1" x14ac:dyDescent="0.25">
      <c r="G51" s="42"/>
    </row>
    <row r="52" spans="1:14" ht="8.25" customHeight="1" x14ac:dyDescent="0.25">
      <c r="G52" s="42"/>
    </row>
    <row r="53" spans="1:14" x14ac:dyDescent="0.25">
      <c r="A53" s="40" t="s">
        <v>104</v>
      </c>
      <c r="G53" s="42"/>
      <c r="I53" s="40" t="s">
        <v>104</v>
      </c>
    </row>
    <row r="54" spans="1:14" x14ac:dyDescent="0.25">
      <c r="G54" s="42"/>
    </row>
    <row r="55" spans="1:14" x14ac:dyDescent="0.25">
      <c r="A55" s="40" t="s">
        <v>103</v>
      </c>
      <c r="G55" s="42"/>
      <c r="I55" s="40" t="s">
        <v>103</v>
      </c>
    </row>
    <row r="56" spans="1:14" ht="13.8" thickBot="1" x14ac:dyDescent="0.3">
      <c r="G56" s="42"/>
    </row>
    <row r="57" spans="1:14" ht="24.75" customHeight="1" thickBot="1" x14ac:dyDescent="0.3">
      <c r="D57" s="36" t="s">
        <v>8</v>
      </c>
      <c r="E57" s="41"/>
      <c r="G57" s="42"/>
      <c r="L57" s="36" t="s">
        <v>8</v>
      </c>
      <c r="M57" s="41"/>
    </row>
    <row r="58" spans="1:14" ht="13.8" thickBot="1" x14ac:dyDescent="0.3">
      <c r="G58" s="42"/>
    </row>
    <row r="59" spans="1:14" ht="24.75" customHeight="1" thickBot="1" x14ac:dyDescent="0.3">
      <c r="C59" s="37" t="s">
        <v>9</v>
      </c>
      <c r="D59" s="37"/>
      <c r="E59" s="41"/>
      <c r="G59" s="42"/>
      <c r="K59" s="37" t="s">
        <v>9</v>
      </c>
      <c r="L59" s="37"/>
      <c r="M59" s="41"/>
    </row>
    <row r="60" spans="1:14" x14ac:dyDescent="0.25">
      <c r="G60" s="42"/>
    </row>
    <row r="61" spans="1:14" ht="24.9" customHeight="1" x14ac:dyDescent="0.25">
      <c r="G61" s="42"/>
    </row>
    <row r="62" spans="1:14" x14ac:dyDescent="0.25">
      <c r="A62" s="40" t="s">
        <v>10</v>
      </c>
      <c r="G62" s="42"/>
      <c r="I62" s="40" t="s">
        <v>10</v>
      </c>
    </row>
    <row r="63" spans="1:14" ht="80.099999999999994" customHeight="1" x14ac:dyDescent="0.25">
      <c r="G63" s="42"/>
    </row>
    <row r="64" spans="1:14" ht="24.9" customHeight="1" x14ac:dyDescent="0.25">
      <c r="E64" s="441" t="s">
        <v>182</v>
      </c>
      <c r="F64" s="441"/>
      <c r="G64" s="42"/>
      <c r="M64" s="441" t="s">
        <v>182</v>
      </c>
      <c r="N64" s="441"/>
    </row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  <row r="70" s="36" customFormat="1" x14ac:dyDescent="0.25"/>
    <row r="71" s="36" customFormat="1" x14ac:dyDescent="0.25"/>
    <row r="72" s="36" customFormat="1" x14ac:dyDescent="0.25"/>
    <row r="73" s="36" customFormat="1" x14ac:dyDescent="0.25"/>
    <row r="74" s="36" customFormat="1" x14ac:dyDescent="0.25"/>
    <row r="75" s="36" customFormat="1" x14ac:dyDescent="0.25"/>
    <row r="76" s="36" customFormat="1" x14ac:dyDescent="0.25"/>
    <row r="77" s="36" customFormat="1" x14ac:dyDescent="0.25"/>
  </sheetData>
  <mergeCells count="12">
    <mergeCell ref="A1:G1"/>
    <mergeCell ref="H1:M1"/>
    <mergeCell ref="A45:G45"/>
    <mergeCell ref="H45:M45"/>
    <mergeCell ref="E64:F64"/>
    <mergeCell ref="M64:N64"/>
    <mergeCell ref="E21:F21"/>
    <mergeCell ref="M21:N21"/>
    <mergeCell ref="E43:F43"/>
    <mergeCell ref="M43:N43"/>
    <mergeCell ref="A23:G23"/>
    <mergeCell ref="H23:M23"/>
  </mergeCells>
  <phoneticPr fontId="0" type="noConversion"/>
  <printOptions horizontalCentered="1"/>
  <pageMargins left="0" right="0" top="0" bottom="0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</sheetPr>
  <dimension ref="A1:H32"/>
  <sheetViews>
    <sheetView topLeftCell="A14" workbookViewId="0">
      <selection activeCell="H29" sqref="H29"/>
    </sheetView>
  </sheetViews>
  <sheetFormatPr baseColWidth="10" defaultColWidth="11.44140625" defaultRowHeight="15" x14ac:dyDescent="0.25"/>
  <cols>
    <col min="1" max="3" width="15.6640625" style="39" customWidth="1"/>
    <col min="4" max="5" width="2.6640625" style="39" customWidth="1"/>
    <col min="6" max="8" width="15.6640625" style="39" customWidth="1"/>
    <col min="9" max="16384" width="11.44140625" style="39"/>
  </cols>
  <sheetData>
    <row r="1" spans="1:8" s="64" customFormat="1" ht="15.6" x14ac:dyDescent="0.25">
      <c r="A1" s="296"/>
      <c r="B1" s="296"/>
      <c r="C1" s="296"/>
      <c r="D1" s="72"/>
      <c r="E1" s="68"/>
      <c r="F1" s="296"/>
      <c r="G1" s="296"/>
      <c r="H1" s="296"/>
    </row>
    <row r="2" spans="1:8" s="64" customFormat="1" ht="15.6" x14ac:dyDescent="0.25">
      <c r="A2" s="296"/>
      <c r="B2" s="296"/>
      <c r="C2" s="296"/>
      <c r="D2" s="72"/>
      <c r="E2" s="68"/>
      <c r="F2" s="296"/>
      <c r="G2" s="296"/>
      <c r="H2" s="296"/>
    </row>
    <row r="3" spans="1:8" s="64" customFormat="1" ht="24.9" customHeight="1" x14ac:dyDescent="0.25">
      <c r="A3" s="108"/>
      <c r="B3" s="108"/>
      <c r="C3" s="108" t="s">
        <v>70</v>
      </c>
      <c r="D3" s="73"/>
      <c r="E3" s="69"/>
      <c r="F3" s="108"/>
      <c r="G3" s="108"/>
      <c r="H3" s="108" t="s">
        <v>70</v>
      </c>
    </row>
    <row r="4" spans="1:8" s="64" customFormat="1" ht="23.1" customHeight="1" x14ac:dyDescent="0.25">
      <c r="A4" s="94" t="s">
        <v>85</v>
      </c>
      <c r="B4" s="64" t="s">
        <v>88</v>
      </c>
      <c r="D4" s="72"/>
      <c r="E4" s="68"/>
      <c r="F4" s="94" t="s">
        <v>85</v>
      </c>
      <c r="G4" s="64" t="s">
        <v>88</v>
      </c>
    </row>
    <row r="5" spans="1:8" s="64" customFormat="1" ht="23.1" customHeight="1" x14ac:dyDescent="0.25">
      <c r="A5" s="94" t="s">
        <v>86</v>
      </c>
      <c r="B5" s="68" t="s">
        <v>89</v>
      </c>
      <c r="D5" s="72"/>
      <c r="E5" s="68"/>
      <c r="F5" s="94" t="s">
        <v>86</v>
      </c>
      <c r="G5" s="68" t="s">
        <v>89</v>
      </c>
    </row>
    <row r="6" spans="1:8" ht="23.1" customHeight="1" x14ac:dyDescent="0.25">
      <c r="A6" s="94" t="s">
        <v>87</v>
      </c>
      <c r="B6" s="68" t="s">
        <v>89</v>
      </c>
      <c r="C6" s="64"/>
      <c r="D6" s="74"/>
      <c r="F6" s="94" t="s">
        <v>87</v>
      </c>
      <c r="G6" s="68" t="s">
        <v>89</v>
      </c>
      <c r="H6" s="64"/>
    </row>
    <row r="7" spans="1:8" ht="32.1" customHeight="1" x14ac:dyDescent="0.25">
      <c r="A7" s="39" t="s">
        <v>75</v>
      </c>
      <c r="B7" s="64" t="s">
        <v>88</v>
      </c>
      <c r="D7" s="74"/>
      <c r="F7" s="39" t="s">
        <v>75</v>
      </c>
      <c r="G7" s="64" t="s">
        <v>88</v>
      </c>
    </row>
    <row r="8" spans="1:8" ht="32.1" customHeight="1" x14ac:dyDescent="0.25">
      <c r="A8" s="39" t="s">
        <v>71</v>
      </c>
      <c r="B8" s="64" t="s">
        <v>88</v>
      </c>
      <c r="D8" s="74"/>
      <c r="F8" s="39" t="s">
        <v>71</v>
      </c>
      <c r="G8" s="64" t="s">
        <v>88</v>
      </c>
    </row>
    <row r="9" spans="1:8" s="64" customFormat="1" ht="39.9" customHeight="1" x14ac:dyDescent="0.25">
      <c r="A9" s="63"/>
      <c r="B9" s="66" t="s">
        <v>72</v>
      </c>
      <c r="C9" s="65" t="s">
        <v>106</v>
      </c>
      <c r="D9" s="75"/>
      <c r="E9" s="70"/>
      <c r="F9" s="63"/>
      <c r="G9" s="66" t="s">
        <v>72</v>
      </c>
      <c r="H9" s="65" t="s">
        <v>106</v>
      </c>
    </row>
    <row r="10" spans="1:8" s="64" customFormat="1" ht="39.9" customHeight="1" x14ac:dyDescent="0.25">
      <c r="A10" s="65" t="s">
        <v>73</v>
      </c>
      <c r="B10" s="63"/>
      <c r="C10" s="63"/>
      <c r="D10" s="76"/>
      <c r="E10" s="71"/>
      <c r="F10" s="65" t="s">
        <v>73</v>
      </c>
      <c r="G10" s="63"/>
      <c r="H10" s="63"/>
    </row>
    <row r="11" spans="1:8" s="64" customFormat="1" ht="39.9" customHeight="1" x14ac:dyDescent="0.25">
      <c r="A11" s="65" t="s">
        <v>74</v>
      </c>
      <c r="B11" s="63"/>
      <c r="C11" s="63"/>
      <c r="D11" s="76"/>
      <c r="E11" s="71"/>
      <c r="F11" s="65" t="s">
        <v>74</v>
      </c>
      <c r="G11" s="63"/>
      <c r="H11" s="63"/>
    </row>
    <row r="12" spans="1:8" ht="45" customHeight="1" x14ac:dyDescent="0.2">
      <c r="A12" s="95" t="s">
        <v>18</v>
      </c>
      <c r="C12" s="80"/>
      <c r="D12" s="74"/>
      <c r="F12" s="95" t="s">
        <v>18</v>
      </c>
      <c r="H12" s="80"/>
    </row>
    <row r="13" spans="1:8" ht="45" customHeight="1" x14ac:dyDescent="0.2">
      <c r="A13" s="95"/>
      <c r="C13" s="80"/>
      <c r="D13" s="74"/>
      <c r="F13" s="95"/>
      <c r="H13" s="80"/>
    </row>
    <row r="14" spans="1:8" ht="15" customHeight="1" x14ac:dyDescent="0.25">
      <c r="A14" s="67"/>
      <c r="C14" s="443" t="s">
        <v>183</v>
      </c>
      <c r="D14" s="74"/>
      <c r="F14" s="67"/>
      <c r="H14" s="443" t="s">
        <v>183</v>
      </c>
    </row>
    <row r="15" spans="1:8" ht="9.9" customHeight="1" x14ac:dyDescent="0.25">
      <c r="A15" s="77"/>
      <c r="B15" s="78"/>
      <c r="C15" s="78"/>
      <c r="D15" s="79"/>
      <c r="E15" s="78"/>
      <c r="F15" s="77"/>
      <c r="G15" s="78"/>
      <c r="H15" s="78"/>
    </row>
    <row r="16" spans="1:8" s="64" customFormat="1" ht="15.6" x14ac:dyDescent="0.25">
      <c r="A16" s="296"/>
      <c r="B16" s="296"/>
      <c r="C16" s="296"/>
      <c r="D16" s="72"/>
      <c r="E16" s="68"/>
      <c r="F16" s="296"/>
      <c r="G16" s="296"/>
      <c r="H16" s="296"/>
    </row>
    <row r="17" spans="1:8" s="64" customFormat="1" ht="15.6" x14ac:dyDescent="0.25">
      <c r="A17" s="296"/>
      <c r="B17" s="296"/>
      <c r="C17" s="296"/>
      <c r="D17" s="72"/>
      <c r="E17" s="68"/>
      <c r="F17" s="296"/>
      <c r="G17" s="296"/>
      <c r="H17" s="296"/>
    </row>
    <row r="18" spans="1:8" s="64" customFormat="1" ht="24.9" customHeight="1" x14ac:dyDescent="0.25">
      <c r="A18" s="108"/>
      <c r="B18" s="108"/>
      <c r="C18" s="108" t="s">
        <v>70</v>
      </c>
      <c r="D18" s="73"/>
      <c r="E18" s="69"/>
      <c r="F18" s="108"/>
      <c r="G18" s="108"/>
      <c r="H18" s="108" t="s">
        <v>70</v>
      </c>
    </row>
    <row r="19" spans="1:8" s="64" customFormat="1" ht="23.1" customHeight="1" x14ac:dyDescent="0.25">
      <c r="A19" s="94" t="s">
        <v>85</v>
      </c>
      <c r="B19" s="64" t="s">
        <v>88</v>
      </c>
      <c r="D19" s="72"/>
      <c r="E19" s="68"/>
      <c r="F19" s="94" t="s">
        <v>85</v>
      </c>
      <c r="G19" s="64" t="s">
        <v>88</v>
      </c>
    </row>
    <row r="20" spans="1:8" s="64" customFormat="1" ht="23.1" customHeight="1" x14ac:dyDescent="0.25">
      <c r="A20" s="94" t="s">
        <v>86</v>
      </c>
      <c r="B20" s="68" t="s">
        <v>89</v>
      </c>
      <c r="D20" s="72"/>
      <c r="E20" s="68"/>
      <c r="F20" s="94" t="s">
        <v>86</v>
      </c>
      <c r="G20" s="68" t="s">
        <v>89</v>
      </c>
    </row>
    <row r="21" spans="1:8" ht="23.1" customHeight="1" x14ac:dyDescent="0.25">
      <c r="A21" s="94" t="s">
        <v>87</v>
      </c>
      <c r="B21" s="68" t="s">
        <v>89</v>
      </c>
      <c r="C21" s="64"/>
      <c r="D21" s="74"/>
      <c r="F21" s="94" t="s">
        <v>87</v>
      </c>
      <c r="G21" s="68" t="s">
        <v>89</v>
      </c>
      <c r="H21" s="64"/>
    </row>
    <row r="22" spans="1:8" ht="30" customHeight="1" x14ac:dyDescent="0.25">
      <c r="A22" s="39" t="s">
        <v>75</v>
      </c>
      <c r="B22" s="64" t="s">
        <v>88</v>
      </c>
      <c r="D22" s="74"/>
      <c r="F22" s="39" t="s">
        <v>75</v>
      </c>
      <c r="G22" s="64" t="s">
        <v>88</v>
      </c>
    </row>
    <row r="23" spans="1:8" ht="30" customHeight="1" x14ac:dyDescent="0.25">
      <c r="A23" s="39" t="s">
        <v>71</v>
      </c>
      <c r="B23" s="64" t="s">
        <v>88</v>
      </c>
      <c r="D23" s="74"/>
      <c r="F23" s="39" t="s">
        <v>71</v>
      </c>
      <c r="G23" s="64" t="s">
        <v>88</v>
      </c>
    </row>
    <row r="24" spans="1:8" s="64" customFormat="1" ht="39.9" customHeight="1" x14ac:dyDescent="0.25">
      <c r="A24" s="63"/>
      <c r="B24" s="66" t="s">
        <v>72</v>
      </c>
      <c r="C24" s="65" t="s">
        <v>106</v>
      </c>
      <c r="D24" s="75"/>
      <c r="E24" s="70"/>
      <c r="F24" s="63"/>
      <c r="G24" s="66" t="s">
        <v>72</v>
      </c>
      <c r="H24" s="65" t="s">
        <v>106</v>
      </c>
    </row>
    <row r="25" spans="1:8" s="64" customFormat="1" ht="39.9" customHeight="1" x14ac:dyDescent="0.25">
      <c r="A25" s="65" t="s">
        <v>73</v>
      </c>
      <c r="B25" s="63"/>
      <c r="C25" s="63"/>
      <c r="D25" s="76"/>
      <c r="E25" s="71"/>
      <c r="F25" s="65" t="s">
        <v>73</v>
      </c>
      <c r="G25" s="63"/>
      <c r="H25" s="63"/>
    </row>
    <row r="26" spans="1:8" s="64" customFormat="1" ht="39.9" customHeight="1" x14ac:dyDescent="0.25">
      <c r="A26" s="65" t="s">
        <v>74</v>
      </c>
      <c r="B26" s="63"/>
      <c r="C26" s="63"/>
      <c r="D26" s="76"/>
      <c r="E26" s="71"/>
      <c r="F26" s="65" t="s">
        <v>74</v>
      </c>
      <c r="G26" s="63"/>
      <c r="H26" s="63"/>
    </row>
    <row r="27" spans="1:8" ht="45" customHeight="1" x14ac:dyDescent="0.2">
      <c r="A27" s="95" t="s">
        <v>18</v>
      </c>
      <c r="C27" s="80"/>
      <c r="D27" s="74"/>
      <c r="F27" s="95" t="s">
        <v>18</v>
      </c>
      <c r="H27" s="80"/>
    </row>
    <row r="28" spans="1:8" ht="45" customHeight="1" x14ac:dyDescent="0.2">
      <c r="A28" s="95"/>
      <c r="C28" s="80"/>
      <c r="D28" s="74"/>
      <c r="F28" s="95"/>
      <c r="H28" s="80"/>
    </row>
    <row r="29" spans="1:8" ht="15" customHeight="1" x14ac:dyDescent="0.25">
      <c r="A29" s="67"/>
      <c r="C29" s="443" t="s">
        <v>183</v>
      </c>
      <c r="D29" s="74"/>
      <c r="F29" s="67"/>
      <c r="H29" s="443" t="s">
        <v>183</v>
      </c>
    </row>
    <row r="32" spans="1:8" ht="15" customHeight="1" x14ac:dyDescent="0.25"/>
  </sheetData>
  <mergeCells count="8">
    <mergeCell ref="F16:H16"/>
    <mergeCell ref="F17:H17"/>
    <mergeCell ref="F1:H1"/>
    <mergeCell ref="A2:C2"/>
    <mergeCell ref="F2:H2"/>
    <mergeCell ref="A16:C16"/>
    <mergeCell ref="A17:C17"/>
    <mergeCell ref="A1:C1"/>
  </mergeCells>
  <phoneticPr fontId="13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D03F-7817-487B-A35E-9D0D9D4087D0}">
  <sheetPr>
    <tabColor indexed="40"/>
  </sheetPr>
  <dimension ref="A1:H32"/>
  <sheetViews>
    <sheetView topLeftCell="A12" workbookViewId="0">
      <selection activeCell="H29" sqref="H29"/>
    </sheetView>
  </sheetViews>
  <sheetFormatPr baseColWidth="10" defaultColWidth="11.44140625" defaultRowHeight="15" x14ac:dyDescent="0.25"/>
  <cols>
    <col min="1" max="1" width="16.6640625" style="39" customWidth="1"/>
    <col min="2" max="3" width="15.6640625" style="39" customWidth="1"/>
    <col min="4" max="5" width="2.6640625" style="39" customWidth="1"/>
    <col min="6" max="6" width="16.33203125" style="39" customWidth="1"/>
    <col min="7" max="8" width="15.6640625" style="39" customWidth="1"/>
    <col min="9" max="16384" width="11.44140625" style="39"/>
  </cols>
  <sheetData>
    <row r="1" spans="1:8" s="64" customFormat="1" ht="15.6" x14ac:dyDescent="0.25">
      <c r="A1" s="296"/>
      <c r="B1" s="296"/>
      <c r="C1" s="296"/>
      <c r="D1" s="72"/>
      <c r="E1" s="68"/>
      <c r="F1" s="296"/>
      <c r="G1" s="296"/>
      <c r="H1" s="296"/>
    </row>
    <row r="2" spans="1:8" s="64" customFormat="1" ht="15.6" x14ac:dyDescent="0.25">
      <c r="A2" s="296"/>
      <c r="B2" s="296"/>
      <c r="C2" s="296"/>
      <c r="D2" s="72"/>
      <c r="E2" s="68"/>
      <c r="F2" s="296"/>
      <c r="G2" s="296"/>
      <c r="H2" s="296"/>
    </row>
    <row r="3" spans="1:8" s="64" customFormat="1" ht="24.9" customHeight="1" x14ac:dyDescent="0.25">
      <c r="A3" s="108"/>
      <c r="B3" s="108"/>
      <c r="C3" s="108" t="s">
        <v>70</v>
      </c>
      <c r="D3" s="73"/>
      <c r="E3" s="69"/>
      <c r="F3" s="108"/>
      <c r="G3" s="108"/>
      <c r="H3" s="108" t="s">
        <v>70</v>
      </c>
    </row>
    <row r="4" spans="1:8" s="64" customFormat="1" ht="23.1" customHeight="1" x14ac:dyDescent="0.25">
      <c r="A4" s="94" t="s">
        <v>85</v>
      </c>
      <c r="B4" s="64" t="s">
        <v>88</v>
      </c>
      <c r="D4" s="72"/>
      <c r="E4" s="68"/>
      <c r="F4" s="94" t="s">
        <v>85</v>
      </c>
      <c r="G4" s="64" t="s">
        <v>88</v>
      </c>
    </row>
    <row r="5" spans="1:8" s="64" customFormat="1" ht="23.1" customHeight="1" x14ac:dyDescent="0.25">
      <c r="A5" s="94" t="s">
        <v>86</v>
      </c>
      <c r="B5" s="68" t="s">
        <v>89</v>
      </c>
      <c r="D5" s="72"/>
      <c r="E5" s="68"/>
      <c r="F5" s="94" t="s">
        <v>86</v>
      </c>
      <c r="G5" s="68" t="s">
        <v>89</v>
      </c>
    </row>
    <row r="6" spans="1:8" ht="23.1" customHeight="1" x14ac:dyDescent="0.25">
      <c r="A6" s="94" t="s">
        <v>87</v>
      </c>
      <c r="B6" s="68" t="s">
        <v>89</v>
      </c>
      <c r="C6" s="64"/>
      <c r="D6" s="74"/>
      <c r="F6" s="94" t="s">
        <v>87</v>
      </c>
      <c r="G6" s="68" t="s">
        <v>89</v>
      </c>
      <c r="H6" s="64"/>
    </row>
    <row r="7" spans="1:8" ht="32.1" customHeight="1" x14ac:dyDescent="0.25">
      <c r="A7" s="39" t="s">
        <v>168</v>
      </c>
      <c r="B7" s="64" t="s">
        <v>88</v>
      </c>
      <c r="D7" s="74"/>
      <c r="F7" s="39" t="s">
        <v>168</v>
      </c>
      <c r="G7" s="64" t="s">
        <v>88</v>
      </c>
    </row>
    <row r="8" spans="1:8" ht="32.1" customHeight="1" x14ac:dyDescent="0.25">
      <c r="A8" s="39" t="s">
        <v>169</v>
      </c>
      <c r="B8" s="64" t="s">
        <v>88</v>
      </c>
      <c r="D8" s="74"/>
      <c r="F8" s="39" t="s">
        <v>169</v>
      </c>
      <c r="G8" s="64" t="s">
        <v>88</v>
      </c>
    </row>
    <row r="9" spans="1:8" ht="32.1" customHeight="1" x14ac:dyDescent="0.25">
      <c r="A9" s="39" t="s">
        <v>71</v>
      </c>
      <c r="B9" s="64" t="s">
        <v>88</v>
      </c>
      <c r="D9" s="74"/>
      <c r="F9" s="39" t="s">
        <v>71</v>
      </c>
      <c r="G9" s="64" t="s">
        <v>88</v>
      </c>
    </row>
    <row r="10" spans="1:8" s="64" customFormat="1" ht="39.9" customHeight="1" x14ac:dyDescent="0.25">
      <c r="A10" s="66" t="s">
        <v>72</v>
      </c>
      <c r="B10" s="65" t="s">
        <v>106</v>
      </c>
      <c r="C10" s="246"/>
      <c r="D10" s="247"/>
      <c r="E10" s="70"/>
      <c r="F10" s="66" t="s">
        <v>72</v>
      </c>
      <c r="G10" s="65" t="s">
        <v>106</v>
      </c>
      <c r="H10" s="246"/>
    </row>
    <row r="11" spans="1:8" s="64" customFormat="1" ht="39.9" customHeight="1" x14ac:dyDescent="0.25">
      <c r="A11" s="63"/>
      <c r="B11" s="63"/>
      <c r="C11" s="246"/>
      <c r="D11" s="248"/>
      <c r="E11" s="71"/>
      <c r="F11" s="63"/>
      <c r="G11" s="63"/>
      <c r="H11" s="246"/>
    </row>
    <row r="12" spans="1:8" ht="45" customHeight="1" x14ac:dyDescent="0.2">
      <c r="A12" s="95" t="s">
        <v>18</v>
      </c>
      <c r="C12" s="80"/>
      <c r="D12" s="74"/>
      <c r="F12" s="95" t="s">
        <v>18</v>
      </c>
      <c r="H12" s="80"/>
    </row>
    <row r="13" spans="1:8" ht="45" customHeight="1" x14ac:dyDescent="0.2">
      <c r="A13" s="95"/>
      <c r="C13" s="80"/>
      <c r="D13" s="74"/>
      <c r="F13" s="95"/>
      <c r="H13" s="80"/>
    </row>
    <row r="14" spans="1:8" ht="15" customHeight="1" x14ac:dyDescent="0.25">
      <c r="A14" s="67"/>
      <c r="C14" s="443" t="s">
        <v>184</v>
      </c>
      <c r="D14" s="74"/>
      <c r="F14" s="67"/>
      <c r="H14" s="443" t="s">
        <v>184</v>
      </c>
    </row>
    <row r="15" spans="1:8" ht="9.9" customHeight="1" x14ac:dyDescent="0.25">
      <c r="A15" s="77"/>
      <c r="B15" s="78"/>
      <c r="C15" s="78"/>
      <c r="D15" s="79"/>
      <c r="E15" s="78"/>
      <c r="F15" s="77"/>
      <c r="G15" s="78"/>
      <c r="H15" s="78"/>
    </row>
    <row r="16" spans="1:8" s="64" customFormat="1" ht="15.6" x14ac:dyDescent="0.25">
      <c r="A16" s="296"/>
      <c r="B16" s="296"/>
      <c r="C16" s="296"/>
      <c r="D16" s="72"/>
      <c r="E16" s="68"/>
      <c r="F16" s="296"/>
      <c r="G16" s="296"/>
      <c r="H16" s="296"/>
    </row>
    <row r="17" spans="1:8" s="64" customFormat="1" ht="15.6" x14ac:dyDescent="0.25">
      <c r="A17" s="296"/>
      <c r="B17" s="296"/>
      <c r="C17" s="296"/>
      <c r="D17" s="72"/>
      <c r="E17" s="68"/>
      <c r="F17" s="296"/>
      <c r="G17" s="296"/>
      <c r="H17" s="296"/>
    </row>
    <row r="18" spans="1:8" s="64" customFormat="1" ht="24.9" customHeight="1" x14ac:dyDescent="0.25">
      <c r="A18" s="108"/>
      <c r="B18" s="108"/>
      <c r="C18" s="108" t="s">
        <v>70</v>
      </c>
      <c r="D18" s="73"/>
      <c r="E18" s="69"/>
      <c r="F18" s="108"/>
      <c r="G18" s="108"/>
      <c r="H18" s="108" t="s">
        <v>70</v>
      </c>
    </row>
    <row r="19" spans="1:8" s="64" customFormat="1" ht="23.1" customHeight="1" x14ac:dyDescent="0.25">
      <c r="A19" s="94" t="s">
        <v>85</v>
      </c>
      <c r="B19" s="64" t="s">
        <v>88</v>
      </c>
      <c r="D19" s="72"/>
      <c r="E19" s="68"/>
      <c r="F19" s="94" t="s">
        <v>85</v>
      </c>
      <c r="G19" s="64" t="s">
        <v>88</v>
      </c>
    </row>
    <row r="20" spans="1:8" s="64" customFormat="1" ht="23.1" customHeight="1" x14ac:dyDescent="0.25">
      <c r="A20" s="94" t="s">
        <v>86</v>
      </c>
      <c r="B20" s="68" t="s">
        <v>89</v>
      </c>
      <c r="D20" s="72"/>
      <c r="E20" s="68"/>
      <c r="F20" s="94" t="s">
        <v>86</v>
      </c>
      <c r="G20" s="68" t="s">
        <v>89</v>
      </c>
    </row>
    <row r="21" spans="1:8" ht="23.1" customHeight="1" x14ac:dyDescent="0.25">
      <c r="A21" s="94" t="s">
        <v>87</v>
      </c>
      <c r="B21" s="68" t="s">
        <v>89</v>
      </c>
      <c r="C21" s="64"/>
      <c r="D21" s="74"/>
      <c r="F21" s="94" t="s">
        <v>87</v>
      </c>
      <c r="G21" s="68" t="s">
        <v>89</v>
      </c>
      <c r="H21" s="64"/>
    </row>
    <row r="22" spans="1:8" ht="32.1" customHeight="1" x14ac:dyDescent="0.25">
      <c r="A22" s="39" t="s">
        <v>168</v>
      </c>
      <c r="B22" s="64" t="s">
        <v>88</v>
      </c>
      <c r="D22" s="74"/>
      <c r="F22" s="39" t="s">
        <v>168</v>
      </c>
      <c r="G22" s="64" t="s">
        <v>88</v>
      </c>
    </row>
    <row r="23" spans="1:8" ht="32.1" customHeight="1" x14ac:dyDescent="0.25">
      <c r="A23" s="39" t="s">
        <v>169</v>
      </c>
      <c r="B23" s="64" t="s">
        <v>88</v>
      </c>
      <c r="D23" s="74"/>
      <c r="F23" s="39" t="s">
        <v>169</v>
      </c>
      <c r="G23" s="64" t="s">
        <v>88</v>
      </c>
    </row>
    <row r="24" spans="1:8" ht="32.1" customHeight="1" x14ac:dyDescent="0.25">
      <c r="A24" s="39" t="s">
        <v>71</v>
      </c>
      <c r="B24" s="64" t="s">
        <v>88</v>
      </c>
      <c r="D24" s="74"/>
      <c r="F24" s="39" t="s">
        <v>71</v>
      </c>
      <c r="G24" s="64" t="s">
        <v>88</v>
      </c>
    </row>
    <row r="25" spans="1:8" s="64" customFormat="1" ht="39.9" customHeight="1" x14ac:dyDescent="0.25">
      <c r="A25" s="66" t="s">
        <v>72</v>
      </c>
      <c r="B25" s="65" t="s">
        <v>106</v>
      </c>
      <c r="C25" s="246"/>
      <c r="D25" s="247"/>
      <c r="E25" s="70"/>
      <c r="F25" s="66" t="s">
        <v>72</v>
      </c>
      <c r="G25" s="65" t="s">
        <v>106</v>
      </c>
      <c r="H25" s="246"/>
    </row>
    <row r="26" spans="1:8" s="64" customFormat="1" ht="39.9" customHeight="1" x14ac:dyDescent="0.25">
      <c r="A26" s="63"/>
      <c r="B26" s="63"/>
      <c r="C26" s="246"/>
      <c r="D26" s="248"/>
      <c r="E26" s="71"/>
      <c r="F26" s="63"/>
      <c r="G26" s="63"/>
      <c r="H26" s="246"/>
    </row>
    <row r="27" spans="1:8" ht="45" customHeight="1" x14ac:dyDescent="0.2">
      <c r="A27" s="95" t="s">
        <v>18</v>
      </c>
      <c r="C27" s="80"/>
      <c r="D27" s="74"/>
      <c r="F27" s="95" t="s">
        <v>18</v>
      </c>
      <c r="H27" s="80"/>
    </row>
    <row r="28" spans="1:8" ht="45" customHeight="1" x14ac:dyDescent="0.2">
      <c r="A28" s="95"/>
      <c r="C28" s="80"/>
      <c r="D28" s="74"/>
      <c r="F28" s="95"/>
      <c r="H28" s="80"/>
    </row>
    <row r="29" spans="1:8" ht="15" customHeight="1" x14ac:dyDescent="0.25">
      <c r="A29" s="67"/>
      <c r="C29" s="443" t="s">
        <v>184</v>
      </c>
      <c r="D29" s="74"/>
      <c r="F29" s="67"/>
      <c r="H29" s="443" t="s">
        <v>184</v>
      </c>
    </row>
    <row r="32" spans="1:8" ht="15" customHeight="1" x14ac:dyDescent="0.25"/>
  </sheetData>
  <mergeCells count="8">
    <mergeCell ref="A17:C17"/>
    <mergeCell ref="F17:H17"/>
    <mergeCell ref="A1:C1"/>
    <mergeCell ref="F1:H1"/>
    <mergeCell ref="A2:C2"/>
    <mergeCell ref="F2:H2"/>
    <mergeCell ref="A16:C16"/>
    <mergeCell ref="F16:H16"/>
  </mergeCell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6CC2-8F17-42CA-8180-84880AB5C6E3}">
  <sheetPr>
    <tabColor indexed="11"/>
  </sheetPr>
  <dimension ref="A1:X30"/>
  <sheetViews>
    <sheetView showZeros="0" topLeftCell="A3" workbookViewId="0">
      <selection activeCell="U30" sqref="U30:X30"/>
    </sheetView>
  </sheetViews>
  <sheetFormatPr baseColWidth="10" defaultColWidth="11.44140625" defaultRowHeight="13.2" x14ac:dyDescent="0.25"/>
  <cols>
    <col min="1" max="1" width="5.5546875" style="120" customWidth="1"/>
    <col min="2" max="2" width="13.6640625" style="120" customWidth="1"/>
    <col min="3" max="3" width="3.5546875" style="120" customWidth="1"/>
    <col min="4" max="4" width="5.6640625" style="121" customWidth="1"/>
    <col min="5" max="10" width="6.109375" style="120" customWidth="1"/>
    <col min="11" max="11" width="7.6640625" style="120" customWidth="1"/>
    <col min="12" max="14" width="6.109375" style="120" customWidth="1"/>
    <col min="15" max="18" width="5.33203125" style="120" customWidth="1"/>
    <col min="19" max="20" width="3.6640625" style="120" customWidth="1"/>
    <col min="21" max="21" width="4.88671875" style="120" customWidth="1"/>
    <col min="22" max="22" width="5.33203125" style="120" customWidth="1"/>
    <col min="23" max="23" width="4.88671875" style="120" customWidth="1"/>
    <col min="24" max="24" width="5.33203125" style="120" customWidth="1"/>
    <col min="25" max="39" width="6.6640625" style="120" customWidth="1"/>
    <col min="40" max="16384" width="11.44140625" style="120"/>
  </cols>
  <sheetData>
    <row r="1" spans="1:24" ht="20.100000000000001" customHeight="1" x14ac:dyDescent="0.25">
      <c r="G1" s="352" t="s">
        <v>107</v>
      </c>
      <c r="H1" s="352"/>
      <c r="I1" s="352"/>
      <c r="J1" s="352"/>
      <c r="K1" s="352"/>
      <c r="L1" s="352"/>
      <c r="M1" s="352"/>
      <c r="N1" s="352"/>
      <c r="O1" s="352"/>
      <c r="U1" s="143" t="s">
        <v>114</v>
      </c>
      <c r="V1" s="140"/>
      <c r="W1" s="141"/>
      <c r="X1" s="142"/>
    </row>
    <row r="2" spans="1:24" ht="9.9" customHeight="1" x14ac:dyDescent="0.25">
      <c r="G2" s="352"/>
      <c r="H2" s="352"/>
      <c r="I2" s="352"/>
      <c r="J2" s="352"/>
      <c r="K2" s="352"/>
      <c r="L2" s="352"/>
      <c r="M2" s="352"/>
      <c r="N2" s="352"/>
      <c r="O2" s="352"/>
    </row>
    <row r="3" spans="1:24" ht="21.9" customHeight="1" thickBot="1" x14ac:dyDescent="0.3">
      <c r="A3" s="45"/>
      <c r="C3" s="45"/>
      <c r="D3" s="120"/>
      <c r="G3" s="45" t="s">
        <v>2</v>
      </c>
      <c r="H3" s="122" t="s">
        <v>98</v>
      </c>
      <c r="N3" s="45" t="s">
        <v>3</v>
      </c>
      <c r="O3" s="122" t="s">
        <v>99</v>
      </c>
      <c r="R3" s="123"/>
      <c r="S3" s="124" t="s">
        <v>4</v>
      </c>
      <c r="T3" s="122" t="s">
        <v>100</v>
      </c>
      <c r="U3" s="125"/>
      <c r="V3" s="125"/>
      <c r="W3" s="126" t="s">
        <v>91</v>
      </c>
      <c r="X3" s="127" t="s">
        <v>101</v>
      </c>
    </row>
    <row r="4" spans="1:24" s="45" customFormat="1" ht="24.9" customHeight="1" thickTop="1" thickBot="1" x14ac:dyDescent="0.3">
      <c r="A4" s="96" t="s">
        <v>19</v>
      </c>
      <c r="B4" s="97" t="s">
        <v>20</v>
      </c>
      <c r="C4" s="353" t="s">
        <v>21</v>
      </c>
      <c r="D4" s="354"/>
      <c r="E4" s="99" t="s">
        <v>22</v>
      </c>
      <c r="F4" s="100" t="s">
        <v>23</v>
      </c>
      <c r="G4" s="100" t="s">
        <v>24</v>
      </c>
      <c r="H4" s="100" t="s">
        <v>25</v>
      </c>
      <c r="I4" s="100" t="s">
        <v>26</v>
      </c>
      <c r="J4" s="101" t="s">
        <v>27</v>
      </c>
      <c r="K4" s="98" t="s">
        <v>28</v>
      </c>
      <c r="L4" s="102" t="s">
        <v>29</v>
      </c>
      <c r="M4" s="103" t="s">
        <v>30</v>
      </c>
      <c r="N4" s="102" t="s">
        <v>31</v>
      </c>
      <c r="O4" s="315" t="s">
        <v>90</v>
      </c>
      <c r="P4" s="355"/>
      <c r="Q4" s="355"/>
      <c r="R4" s="356"/>
      <c r="S4" s="350" t="s">
        <v>69</v>
      </c>
      <c r="T4" s="351"/>
      <c r="U4" s="314" t="s">
        <v>32</v>
      </c>
      <c r="V4" s="315"/>
      <c r="W4" s="315"/>
      <c r="X4" s="316"/>
    </row>
    <row r="5" spans="1:24" s="46" customFormat="1" ht="20.100000000000001" customHeight="1" thickTop="1" x14ac:dyDescent="0.25">
      <c r="A5" s="333"/>
      <c r="B5" s="336"/>
      <c r="C5" s="339" t="s">
        <v>33</v>
      </c>
      <c r="D5" s="59" t="s">
        <v>68</v>
      </c>
      <c r="E5" s="56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342">
        <f>SUM(E5:J5)-MIN(E5:J5)-MAX(E5:J5)</f>
        <v>0</v>
      </c>
      <c r="L5" s="344">
        <f>IF(M5=0,0,M5-0.5)</f>
        <v>0</v>
      </c>
      <c r="M5" s="344">
        <f>ROUND(K5/(COUNT(E5:J5)-2),1)</f>
        <v>0</v>
      </c>
      <c r="N5" s="346">
        <f>IF(M5=0,0,M5+0.5)</f>
        <v>0</v>
      </c>
      <c r="O5" s="132" t="s">
        <v>34</v>
      </c>
      <c r="P5" s="133" t="s">
        <v>35</v>
      </c>
      <c r="Q5" s="134" t="s">
        <v>36</v>
      </c>
      <c r="R5" s="135" t="s">
        <v>37</v>
      </c>
      <c r="S5" s="324"/>
      <c r="T5" s="325"/>
      <c r="U5" s="252" t="s">
        <v>105</v>
      </c>
      <c r="V5" s="250"/>
      <c r="W5" s="253" t="s">
        <v>170</v>
      </c>
      <c r="X5" s="251"/>
    </row>
    <row r="6" spans="1:24" s="46" customFormat="1" ht="20.100000000000001" customHeight="1" thickBot="1" x14ac:dyDescent="0.3">
      <c r="A6" s="334"/>
      <c r="B6" s="337"/>
      <c r="C6" s="340"/>
      <c r="D6" s="60" t="s">
        <v>113</v>
      </c>
      <c r="E6" s="50">
        <f t="shared" ref="E6:J6" si="0">+IF(E5=0,0,IF(E5&lt;$L5,$L5,IF(E5&gt;$N5,$N5,E5)))</f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2">
        <f t="shared" si="0"/>
        <v>0</v>
      </c>
      <c r="K6" s="343"/>
      <c r="L6" s="345"/>
      <c r="M6" s="345"/>
      <c r="N6" s="347"/>
      <c r="O6" s="136">
        <v>0</v>
      </c>
      <c r="P6" s="137">
        <v>0</v>
      </c>
      <c r="Q6" s="137">
        <v>0</v>
      </c>
      <c r="R6" s="138">
        <f>IF(SUM(O6:Q6)=0,0,AVERAGE(O6:Q6))</f>
        <v>0</v>
      </c>
      <c r="S6" s="326"/>
      <c r="T6" s="327"/>
      <c r="U6" s="308" t="s">
        <v>171</v>
      </c>
      <c r="V6" s="309"/>
      <c r="W6" s="310"/>
      <c r="X6" s="249"/>
    </row>
    <row r="7" spans="1:24" s="46" customFormat="1" ht="20.100000000000001" customHeight="1" thickBot="1" x14ac:dyDescent="0.3">
      <c r="A7" s="334"/>
      <c r="B7" s="337"/>
      <c r="C7" s="341"/>
      <c r="D7" s="128" t="s">
        <v>38</v>
      </c>
      <c r="E7" s="129">
        <f t="shared" ref="E7:J7" si="1">E6-$R7</f>
        <v>0</v>
      </c>
      <c r="F7" s="130">
        <f t="shared" si="1"/>
        <v>0</v>
      </c>
      <c r="G7" s="130">
        <f t="shared" si="1"/>
        <v>0</v>
      </c>
      <c r="H7" s="130">
        <f t="shared" si="1"/>
        <v>0</v>
      </c>
      <c r="I7" s="130">
        <f t="shared" si="1"/>
        <v>0</v>
      </c>
      <c r="J7" s="131">
        <f t="shared" si="1"/>
        <v>0</v>
      </c>
      <c r="K7" s="144"/>
      <c r="L7" s="317"/>
      <c r="M7" s="318"/>
      <c r="N7" s="319"/>
      <c r="O7" s="328" t="s">
        <v>112</v>
      </c>
      <c r="P7" s="329"/>
      <c r="Q7" s="329"/>
      <c r="R7" s="145">
        <v>0</v>
      </c>
      <c r="S7" s="311" t="s">
        <v>166</v>
      </c>
      <c r="T7" s="312"/>
      <c r="U7" s="297"/>
      <c r="V7" s="298"/>
      <c r="W7" s="298"/>
      <c r="X7" s="299"/>
    </row>
    <row r="8" spans="1:24" s="46" customFormat="1" ht="20.100000000000001" customHeight="1" thickBot="1" x14ac:dyDescent="0.3">
      <c r="A8" s="334"/>
      <c r="B8" s="337"/>
      <c r="C8" s="340" t="s">
        <v>39</v>
      </c>
      <c r="D8" s="61" t="s">
        <v>68</v>
      </c>
      <c r="E8" s="47"/>
      <c r="F8" s="48"/>
      <c r="G8" s="48"/>
      <c r="H8" s="48"/>
      <c r="I8" s="48"/>
      <c r="J8" s="49"/>
      <c r="K8" s="241">
        <f>SUM(E8:J8)-MIN(E8:J8)-MAX(E8:J8)</f>
        <v>0</v>
      </c>
      <c r="L8" s="242">
        <f>IF(M8=0,0,M8-0.5)</f>
        <v>0</v>
      </c>
      <c r="M8" s="242">
        <f>ROUND(K8/(COUNT(E8:J8)-2),1)</f>
        <v>0</v>
      </c>
      <c r="N8" s="243">
        <f>IF(M8=0,0,M8+0.5)</f>
        <v>0</v>
      </c>
      <c r="O8" s="330" t="s">
        <v>40</v>
      </c>
      <c r="P8" s="331"/>
      <c r="Q8" s="332" t="s">
        <v>172</v>
      </c>
      <c r="R8" s="331"/>
      <c r="S8" s="300"/>
      <c r="T8" s="313"/>
      <c r="U8" s="300"/>
      <c r="V8" s="301"/>
      <c r="W8" s="301"/>
      <c r="X8" s="302"/>
    </row>
    <row r="9" spans="1:24" s="46" customFormat="1" ht="20.100000000000001" customHeight="1" thickBot="1" x14ac:dyDescent="0.3">
      <c r="A9" s="335"/>
      <c r="B9" s="338"/>
      <c r="C9" s="348"/>
      <c r="D9" s="62" t="s">
        <v>38</v>
      </c>
      <c r="E9" s="53">
        <f t="shared" ref="E9:J9" si="2">+IF(E8=0,0,IF(E8&lt;$L8,$L8,IF(E8&gt;$N8,$N8,E8)))</f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5">
        <f t="shared" si="2"/>
        <v>0</v>
      </c>
      <c r="K9" s="144"/>
      <c r="L9" s="317"/>
      <c r="M9" s="318"/>
      <c r="N9" s="319"/>
      <c r="O9" s="320"/>
      <c r="P9" s="321"/>
      <c r="Q9" s="322"/>
      <c r="R9" s="321"/>
      <c r="S9" s="300"/>
      <c r="T9" s="313"/>
      <c r="U9" s="303"/>
      <c r="V9" s="304"/>
      <c r="W9" s="304"/>
      <c r="X9" s="305"/>
    </row>
    <row r="10" spans="1:24" s="46" customFormat="1" ht="20.100000000000001" customHeight="1" thickTop="1" x14ac:dyDescent="0.25">
      <c r="A10" s="333"/>
      <c r="B10" s="336"/>
      <c r="C10" s="339" t="s">
        <v>33</v>
      </c>
      <c r="D10" s="59" t="s">
        <v>68</v>
      </c>
      <c r="E10" s="56"/>
      <c r="F10" s="57"/>
      <c r="G10" s="57"/>
      <c r="H10" s="57"/>
      <c r="I10" s="57"/>
      <c r="J10" s="58"/>
      <c r="K10" s="342">
        <f>SUM(E10:J10)-MIN(E10:J10)-MAX(E10:J10)</f>
        <v>0</v>
      </c>
      <c r="L10" s="344">
        <f>IF(M10=0,0,M10-0.5)</f>
        <v>0</v>
      </c>
      <c r="M10" s="344">
        <f>ROUND(K10/(COUNT(E10:J10)-2),1)</f>
        <v>0</v>
      </c>
      <c r="N10" s="346">
        <f>IF(M10=0,0,M10+0.5)</f>
        <v>0</v>
      </c>
      <c r="O10" s="132" t="s">
        <v>34</v>
      </c>
      <c r="P10" s="133" t="s">
        <v>35</v>
      </c>
      <c r="Q10" s="134" t="s">
        <v>36</v>
      </c>
      <c r="R10" s="135" t="s">
        <v>37</v>
      </c>
      <c r="S10" s="324"/>
      <c r="T10" s="325"/>
      <c r="U10" s="252" t="s">
        <v>105</v>
      </c>
      <c r="V10" s="250"/>
      <c r="W10" s="253" t="s">
        <v>170</v>
      </c>
      <c r="X10" s="251"/>
    </row>
    <row r="11" spans="1:24" s="46" customFormat="1" ht="20.100000000000001" customHeight="1" thickBot="1" x14ac:dyDescent="0.3">
      <c r="A11" s="334"/>
      <c r="B11" s="337"/>
      <c r="C11" s="340"/>
      <c r="D11" s="60" t="s">
        <v>113</v>
      </c>
      <c r="E11" s="50">
        <f t="shared" ref="E11:J11" si="3">+IF(E10=0,0,IF(E10&lt;$L10,$L10,IF(E10&gt;$N10,$N10,E10)))</f>
        <v>0</v>
      </c>
      <c r="F11" s="51">
        <f t="shared" si="3"/>
        <v>0</v>
      </c>
      <c r="G11" s="51">
        <f t="shared" si="3"/>
        <v>0</v>
      </c>
      <c r="H11" s="51">
        <f t="shared" si="3"/>
        <v>0</v>
      </c>
      <c r="I11" s="51">
        <f t="shared" si="3"/>
        <v>0</v>
      </c>
      <c r="J11" s="52">
        <f t="shared" si="3"/>
        <v>0</v>
      </c>
      <c r="K11" s="343"/>
      <c r="L11" s="345"/>
      <c r="M11" s="345"/>
      <c r="N11" s="347"/>
      <c r="O11" s="136"/>
      <c r="P11" s="137"/>
      <c r="Q11" s="137"/>
      <c r="R11" s="138">
        <f>IF(SUM(O11:Q11)=0,0,AVERAGE(O11:Q11))</f>
        <v>0</v>
      </c>
      <c r="S11" s="326"/>
      <c r="T11" s="327"/>
      <c r="U11" s="308" t="s">
        <v>171</v>
      </c>
      <c r="V11" s="309"/>
      <c r="W11" s="310"/>
      <c r="X11" s="249"/>
    </row>
    <row r="12" spans="1:24" s="46" customFormat="1" ht="20.100000000000001" customHeight="1" thickBot="1" x14ac:dyDescent="0.3">
      <c r="A12" s="334"/>
      <c r="B12" s="337"/>
      <c r="C12" s="341"/>
      <c r="D12" s="128" t="s">
        <v>38</v>
      </c>
      <c r="E12" s="129">
        <f t="shared" ref="E12:J12" si="4">E11-$R12</f>
        <v>0</v>
      </c>
      <c r="F12" s="130">
        <f t="shared" si="4"/>
        <v>0</v>
      </c>
      <c r="G12" s="130">
        <f t="shared" si="4"/>
        <v>0</v>
      </c>
      <c r="H12" s="130">
        <f t="shared" si="4"/>
        <v>0</v>
      </c>
      <c r="I12" s="130">
        <f t="shared" si="4"/>
        <v>0</v>
      </c>
      <c r="J12" s="131">
        <f t="shared" si="4"/>
        <v>0</v>
      </c>
      <c r="K12" s="144"/>
      <c r="L12" s="317"/>
      <c r="M12" s="318"/>
      <c r="N12" s="319"/>
      <c r="O12" s="328" t="s">
        <v>112</v>
      </c>
      <c r="P12" s="329"/>
      <c r="Q12" s="329"/>
      <c r="R12" s="139"/>
      <c r="S12" s="311" t="s">
        <v>166</v>
      </c>
      <c r="T12" s="312"/>
      <c r="U12" s="297"/>
      <c r="V12" s="298"/>
      <c r="W12" s="298"/>
      <c r="X12" s="299"/>
    </row>
    <row r="13" spans="1:24" s="46" customFormat="1" ht="20.100000000000001" customHeight="1" thickBot="1" x14ac:dyDescent="0.3">
      <c r="A13" s="334"/>
      <c r="B13" s="337"/>
      <c r="C13" s="340" t="s">
        <v>39</v>
      </c>
      <c r="D13" s="61" t="s">
        <v>68</v>
      </c>
      <c r="E13" s="47"/>
      <c r="F13" s="48"/>
      <c r="G13" s="48"/>
      <c r="H13" s="48"/>
      <c r="I13" s="48"/>
      <c r="J13" s="49"/>
      <c r="K13" s="241">
        <f>SUM(E13:J13)-MIN(E13:J13)-MAX(E13:J13)</f>
        <v>0</v>
      </c>
      <c r="L13" s="242">
        <f>IF(M13=0,0,M13-0.5)</f>
        <v>0</v>
      </c>
      <c r="M13" s="242">
        <f>ROUND(K13/(COUNT(E13:J13)-2),1)</f>
        <v>0</v>
      </c>
      <c r="N13" s="243">
        <f>IF(M13=0,0,M13+0.5)</f>
        <v>0</v>
      </c>
      <c r="O13" s="330" t="s">
        <v>40</v>
      </c>
      <c r="P13" s="331"/>
      <c r="Q13" s="332" t="s">
        <v>172</v>
      </c>
      <c r="R13" s="331"/>
      <c r="S13" s="300"/>
      <c r="T13" s="313"/>
      <c r="U13" s="300"/>
      <c r="V13" s="301"/>
      <c r="W13" s="301"/>
      <c r="X13" s="302"/>
    </row>
    <row r="14" spans="1:24" s="46" customFormat="1" ht="20.100000000000001" customHeight="1" thickBot="1" x14ac:dyDescent="0.3">
      <c r="A14" s="335"/>
      <c r="B14" s="338"/>
      <c r="C14" s="348"/>
      <c r="D14" s="62" t="s">
        <v>38</v>
      </c>
      <c r="E14" s="53">
        <f t="shared" ref="E14:J14" si="5">+IF(E13=0,0,IF(E13&lt;$L13,$L13,IF(E13&gt;$N13,$N13,E13)))</f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5"/>
        <v>0</v>
      </c>
      <c r="J14" s="55">
        <f t="shared" si="5"/>
        <v>0</v>
      </c>
      <c r="K14" s="144"/>
      <c r="L14" s="317"/>
      <c r="M14" s="318"/>
      <c r="N14" s="319"/>
      <c r="O14" s="320"/>
      <c r="P14" s="321"/>
      <c r="Q14" s="322"/>
      <c r="R14" s="321"/>
      <c r="S14" s="300"/>
      <c r="T14" s="313"/>
      <c r="U14" s="303"/>
      <c r="V14" s="304"/>
      <c r="W14" s="304"/>
      <c r="X14" s="305"/>
    </row>
    <row r="15" spans="1:24" s="46" customFormat="1" ht="20.100000000000001" customHeight="1" thickTop="1" x14ac:dyDescent="0.25">
      <c r="A15" s="333"/>
      <c r="B15" s="336"/>
      <c r="C15" s="339" t="s">
        <v>33</v>
      </c>
      <c r="D15" s="59" t="s">
        <v>68</v>
      </c>
      <c r="E15" s="56"/>
      <c r="F15" s="57"/>
      <c r="G15" s="57"/>
      <c r="H15" s="57"/>
      <c r="I15" s="57"/>
      <c r="J15" s="58"/>
      <c r="K15" s="342">
        <f>SUM(E15:J15)-MIN(E15:J15)-MAX(E15:J15)</f>
        <v>0</v>
      </c>
      <c r="L15" s="344">
        <f>IF(M15=0,0,M15-0.5)</f>
        <v>0</v>
      </c>
      <c r="M15" s="344">
        <f>ROUND(K15/(COUNT(E15:J15)-2),1)</f>
        <v>0</v>
      </c>
      <c r="N15" s="346">
        <f>IF(M15=0,0,M15+0.5)</f>
        <v>0</v>
      </c>
      <c r="O15" s="132" t="s">
        <v>34</v>
      </c>
      <c r="P15" s="133" t="s">
        <v>35</v>
      </c>
      <c r="Q15" s="134" t="s">
        <v>36</v>
      </c>
      <c r="R15" s="135" t="s">
        <v>37</v>
      </c>
      <c r="S15" s="324"/>
      <c r="T15" s="325"/>
      <c r="U15" s="252" t="s">
        <v>105</v>
      </c>
      <c r="V15" s="250"/>
      <c r="W15" s="253" t="s">
        <v>170</v>
      </c>
      <c r="X15" s="251"/>
    </row>
    <row r="16" spans="1:24" s="46" customFormat="1" ht="20.100000000000001" customHeight="1" thickBot="1" x14ac:dyDescent="0.3">
      <c r="A16" s="334"/>
      <c r="B16" s="337"/>
      <c r="C16" s="340"/>
      <c r="D16" s="60" t="s">
        <v>113</v>
      </c>
      <c r="E16" s="50">
        <f t="shared" ref="E16:J16" si="6">+IF(E15=0,0,IF(E15&lt;$L15,$L15,IF(E15&gt;$N15,$N15,E15)))</f>
        <v>0</v>
      </c>
      <c r="F16" s="51">
        <f t="shared" si="6"/>
        <v>0</v>
      </c>
      <c r="G16" s="51">
        <f t="shared" si="6"/>
        <v>0</v>
      </c>
      <c r="H16" s="51">
        <f t="shared" si="6"/>
        <v>0</v>
      </c>
      <c r="I16" s="51">
        <f t="shared" si="6"/>
        <v>0</v>
      </c>
      <c r="J16" s="52">
        <f t="shared" si="6"/>
        <v>0</v>
      </c>
      <c r="K16" s="343"/>
      <c r="L16" s="345"/>
      <c r="M16" s="345"/>
      <c r="N16" s="347"/>
      <c r="O16" s="136"/>
      <c r="P16" s="137"/>
      <c r="Q16" s="137"/>
      <c r="R16" s="138">
        <f>IF(SUM(O16:Q16)=0,0,AVERAGE(O16:Q16))</f>
        <v>0</v>
      </c>
      <c r="S16" s="326"/>
      <c r="T16" s="327"/>
      <c r="U16" s="308" t="s">
        <v>171</v>
      </c>
      <c r="V16" s="309"/>
      <c r="W16" s="310"/>
      <c r="X16" s="249"/>
    </row>
    <row r="17" spans="1:24" s="46" customFormat="1" ht="20.100000000000001" customHeight="1" thickBot="1" x14ac:dyDescent="0.3">
      <c r="A17" s="334"/>
      <c r="B17" s="337"/>
      <c r="C17" s="341"/>
      <c r="D17" s="128" t="s">
        <v>38</v>
      </c>
      <c r="E17" s="129">
        <f t="shared" ref="E17:J17" si="7">E16-$R17</f>
        <v>0</v>
      </c>
      <c r="F17" s="130">
        <f t="shared" si="7"/>
        <v>0</v>
      </c>
      <c r="G17" s="130">
        <f t="shared" si="7"/>
        <v>0</v>
      </c>
      <c r="H17" s="130">
        <f t="shared" si="7"/>
        <v>0</v>
      </c>
      <c r="I17" s="130">
        <f t="shared" si="7"/>
        <v>0</v>
      </c>
      <c r="J17" s="131">
        <f t="shared" si="7"/>
        <v>0</v>
      </c>
      <c r="K17" s="144"/>
      <c r="L17" s="317"/>
      <c r="M17" s="318"/>
      <c r="N17" s="319"/>
      <c r="O17" s="328" t="s">
        <v>112</v>
      </c>
      <c r="P17" s="329"/>
      <c r="Q17" s="329"/>
      <c r="R17" s="139"/>
      <c r="S17" s="311" t="s">
        <v>166</v>
      </c>
      <c r="T17" s="312"/>
      <c r="U17" s="297"/>
      <c r="V17" s="298"/>
      <c r="W17" s="298"/>
      <c r="X17" s="299"/>
    </row>
    <row r="18" spans="1:24" s="46" customFormat="1" ht="20.100000000000001" customHeight="1" thickBot="1" x14ac:dyDescent="0.3">
      <c r="A18" s="334"/>
      <c r="B18" s="337"/>
      <c r="C18" s="340" t="s">
        <v>39</v>
      </c>
      <c r="D18" s="61" t="s">
        <v>68</v>
      </c>
      <c r="E18" s="47"/>
      <c r="F18" s="48"/>
      <c r="G18" s="48"/>
      <c r="H18" s="48"/>
      <c r="I18" s="48"/>
      <c r="J18" s="49"/>
      <c r="K18" s="241">
        <f>SUM(E18:J18)-MIN(E18:J18)-MAX(E18:J18)</f>
        <v>0</v>
      </c>
      <c r="L18" s="242">
        <f>IF(M18=0,0,M18-0.5)</f>
        <v>0</v>
      </c>
      <c r="M18" s="242">
        <f>ROUND(K18/(COUNT(E18:J18)-2),1)</f>
        <v>0</v>
      </c>
      <c r="N18" s="243">
        <f>IF(M18=0,0,M18+0.5)</f>
        <v>0</v>
      </c>
      <c r="O18" s="330" t="s">
        <v>40</v>
      </c>
      <c r="P18" s="331"/>
      <c r="Q18" s="332" t="s">
        <v>172</v>
      </c>
      <c r="R18" s="331"/>
      <c r="S18" s="300"/>
      <c r="T18" s="313"/>
      <c r="U18" s="300"/>
      <c r="V18" s="301"/>
      <c r="W18" s="301"/>
      <c r="X18" s="302"/>
    </row>
    <row r="19" spans="1:24" s="46" customFormat="1" ht="20.100000000000001" customHeight="1" thickBot="1" x14ac:dyDescent="0.3">
      <c r="A19" s="335"/>
      <c r="B19" s="338"/>
      <c r="C19" s="348"/>
      <c r="D19" s="62" t="s">
        <v>38</v>
      </c>
      <c r="E19" s="53">
        <f t="shared" ref="E19:J19" si="8">+IF(E18=0,0,IF(E18&lt;$L18,$L18,IF(E18&gt;$N18,$N18,E18)))</f>
        <v>0</v>
      </c>
      <c r="F19" s="54">
        <f t="shared" si="8"/>
        <v>0</v>
      </c>
      <c r="G19" s="54">
        <f t="shared" si="8"/>
        <v>0</v>
      </c>
      <c r="H19" s="54">
        <f t="shared" si="8"/>
        <v>0</v>
      </c>
      <c r="I19" s="54">
        <f t="shared" si="8"/>
        <v>0</v>
      </c>
      <c r="J19" s="55">
        <f t="shared" si="8"/>
        <v>0</v>
      </c>
      <c r="K19" s="144"/>
      <c r="L19" s="317"/>
      <c r="M19" s="318"/>
      <c r="N19" s="319"/>
      <c r="O19" s="320"/>
      <c r="P19" s="321"/>
      <c r="Q19" s="322"/>
      <c r="R19" s="321"/>
      <c r="S19" s="300"/>
      <c r="T19" s="313"/>
      <c r="U19" s="303"/>
      <c r="V19" s="304"/>
      <c r="W19" s="304"/>
      <c r="X19" s="305"/>
    </row>
    <row r="20" spans="1:24" s="46" customFormat="1" ht="20.100000000000001" customHeight="1" thickTop="1" x14ac:dyDescent="0.25">
      <c r="A20" s="333"/>
      <c r="B20" s="336"/>
      <c r="C20" s="339" t="s">
        <v>33</v>
      </c>
      <c r="D20" s="59" t="s">
        <v>68</v>
      </c>
      <c r="E20" s="56"/>
      <c r="F20" s="57"/>
      <c r="G20" s="57"/>
      <c r="H20" s="57"/>
      <c r="I20" s="57"/>
      <c r="J20" s="58"/>
      <c r="K20" s="342">
        <f>SUM(E20:J20)-MIN(E20:J20)-MAX(E20:J20)</f>
        <v>0</v>
      </c>
      <c r="L20" s="344">
        <f>IF(M20=0,0,M20-0.5)</f>
        <v>0</v>
      </c>
      <c r="M20" s="344">
        <f>ROUND(K20/(COUNT(E20:J20)-2),1)</f>
        <v>0</v>
      </c>
      <c r="N20" s="346">
        <f>IF(M20=0,0,M20+0.5)</f>
        <v>0</v>
      </c>
      <c r="O20" s="132" t="s">
        <v>34</v>
      </c>
      <c r="P20" s="133" t="s">
        <v>35</v>
      </c>
      <c r="Q20" s="134" t="s">
        <v>36</v>
      </c>
      <c r="R20" s="135" t="s">
        <v>37</v>
      </c>
      <c r="S20" s="324"/>
      <c r="T20" s="325"/>
      <c r="U20" s="252" t="s">
        <v>105</v>
      </c>
      <c r="V20" s="250"/>
      <c r="W20" s="253" t="s">
        <v>170</v>
      </c>
      <c r="X20" s="251"/>
    </row>
    <row r="21" spans="1:24" s="46" customFormat="1" ht="20.100000000000001" customHeight="1" thickBot="1" x14ac:dyDescent="0.3">
      <c r="A21" s="334"/>
      <c r="B21" s="337"/>
      <c r="C21" s="340"/>
      <c r="D21" s="60" t="s">
        <v>113</v>
      </c>
      <c r="E21" s="50">
        <f t="shared" ref="E21:J21" si="9">+IF(E20=0,0,IF(E20&lt;$L20,$L20,IF(E20&gt;$N20,$N20,E20)))</f>
        <v>0</v>
      </c>
      <c r="F21" s="51">
        <f t="shared" si="9"/>
        <v>0</v>
      </c>
      <c r="G21" s="51">
        <f t="shared" si="9"/>
        <v>0</v>
      </c>
      <c r="H21" s="51">
        <f t="shared" si="9"/>
        <v>0</v>
      </c>
      <c r="I21" s="51">
        <f t="shared" si="9"/>
        <v>0</v>
      </c>
      <c r="J21" s="52">
        <f t="shared" si="9"/>
        <v>0</v>
      </c>
      <c r="K21" s="343"/>
      <c r="L21" s="345"/>
      <c r="M21" s="345"/>
      <c r="N21" s="347"/>
      <c r="O21" s="136"/>
      <c r="P21" s="137"/>
      <c r="Q21" s="137"/>
      <c r="R21" s="138">
        <f>IF(SUM(O21:Q21)=0,0,AVERAGE(O21:Q21))</f>
        <v>0</v>
      </c>
      <c r="S21" s="326"/>
      <c r="T21" s="327"/>
      <c r="U21" s="308" t="s">
        <v>171</v>
      </c>
      <c r="V21" s="309"/>
      <c r="W21" s="310"/>
      <c r="X21" s="249"/>
    </row>
    <row r="22" spans="1:24" s="46" customFormat="1" ht="20.100000000000001" customHeight="1" thickBot="1" x14ac:dyDescent="0.3">
      <c r="A22" s="334"/>
      <c r="B22" s="337"/>
      <c r="C22" s="341"/>
      <c r="D22" s="128" t="s">
        <v>38</v>
      </c>
      <c r="E22" s="129">
        <f t="shared" ref="E22:J22" si="10">E21-$R22</f>
        <v>0</v>
      </c>
      <c r="F22" s="130">
        <f t="shared" si="10"/>
        <v>0</v>
      </c>
      <c r="G22" s="130">
        <f t="shared" si="10"/>
        <v>0</v>
      </c>
      <c r="H22" s="130">
        <f t="shared" si="10"/>
        <v>0</v>
      </c>
      <c r="I22" s="130">
        <f t="shared" si="10"/>
        <v>0</v>
      </c>
      <c r="J22" s="131">
        <f t="shared" si="10"/>
        <v>0</v>
      </c>
      <c r="K22" s="144"/>
      <c r="L22" s="317"/>
      <c r="M22" s="318"/>
      <c r="N22" s="319"/>
      <c r="O22" s="328" t="s">
        <v>112</v>
      </c>
      <c r="P22" s="329"/>
      <c r="Q22" s="329"/>
      <c r="R22" s="139"/>
      <c r="S22" s="311" t="s">
        <v>166</v>
      </c>
      <c r="T22" s="312"/>
      <c r="U22" s="297"/>
      <c r="V22" s="298"/>
      <c r="W22" s="298"/>
      <c r="X22" s="299"/>
    </row>
    <row r="23" spans="1:24" s="46" customFormat="1" ht="20.100000000000001" customHeight="1" thickBot="1" x14ac:dyDescent="0.3">
      <c r="A23" s="334"/>
      <c r="B23" s="337"/>
      <c r="C23" s="340" t="s">
        <v>39</v>
      </c>
      <c r="D23" s="61" t="s">
        <v>68</v>
      </c>
      <c r="E23" s="47"/>
      <c r="F23" s="48"/>
      <c r="G23" s="48"/>
      <c r="H23" s="48"/>
      <c r="I23" s="48"/>
      <c r="J23" s="49"/>
      <c r="K23" s="241">
        <f>SUM(E23:J23)-MIN(E23:J23)-MAX(E23:J23)</f>
        <v>0</v>
      </c>
      <c r="L23" s="242">
        <f>IF(M23=0,0,M23-0.5)</f>
        <v>0</v>
      </c>
      <c r="M23" s="242">
        <f>ROUND(K23/(COUNT(E23:J23)-2),1)</f>
        <v>0</v>
      </c>
      <c r="N23" s="243">
        <f>IF(M23=0,0,M23+0.5)</f>
        <v>0</v>
      </c>
      <c r="O23" s="330" t="s">
        <v>40</v>
      </c>
      <c r="P23" s="331"/>
      <c r="Q23" s="332" t="s">
        <v>172</v>
      </c>
      <c r="R23" s="331"/>
      <c r="S23" s="300"/>
      <c r="T23" s="313"/>
      <c r="U23" s="300"/>
      <c r="V23" s="301"/>
      <c r="W23" s="301"/>
      <c r="X23" s="302"/>
    </row>
    <row r="24" spans="1:24" s="46" customFormat="1" ht="20.100000000000001" customHeight="1" thickBot="1" x14ac:dyDescent="0.3">
      <c r="A24" s="335"/>
      <c r="B24" s="338"/>
      <c r="C24" s="348"/>
      <c r="D24" s="62" t="s">
        <v>38</v>
      </c>
      <c r="E24" s="53">
        <f t="shared" ref="E24:J24" si="11">+IF(E23=0,0,IF(E23&lt;$L23,$L23,IF(E23&gt;$N23,$N23,E23)))</f>
        <v>0</v>
      </c>
      <c r="F24" s="54">
        <f t="shared" si="11"/>
        <v>0</v>
      </c>
      <c r="G24" s="54">
        <f t="shared" si="11"/>
        <v>0</v>
      </c>
      <c r="H24" s="54">
        <f t="shared" si="11"/>
        <v>0</v>
      </c>
      <c r="I24" s="54">
        <f t="shared" si="11"/>
        <v>0</v>
      </c>
      <c r="J24" s="55">
        <f t="shared" si="11"/>
        <v>0</v>
      </c>
      <c r="K24" s="144"/>
      <c r="L24" s="317"/>
      <c r="M24" s="318"/>
      <c r="N24" s="319"/>
      <c r="O24" s="320"/>
      <c r="P24" s="321"/>
      <c r="Q24" s="322"/>
      <c r="R24" s="321"/>
      <c r="S24" s="300"/>
      <c r="T24" s="313"/>
      <c r="U24" s="303"/>
      <c r="V24" s="304"/>
      <c r="W24" s="304"/>
      <c r="X24" s="305"/>
    </row>
    <row r="25" spans="1:24" s="46" customFormat="1" ht="20.100000000000001" customHeight="1" thickTop="1" x14ac:dyDescent="0.25">
      <c r="A25" s="333"/>
      <c r="B25" s="336"/>
      <c r="C25" s="339" t="s">
        <v>33</v>
      </c>
      <c r="D25" s="59" t="s">
        <v>68</v>
      </c>
      <c r="E25" s="56"/>
      <c r="F25" s="57"/>
      <c r="G25" s="57"/>
      <c r="H25" s="57"/>
      <c r="I25" s="57"/>
      <c r="J25" s="58"/>
      <c r="K25" s="342">
        <f>SUM(E25:J25)-MIN(E25:J25)-MAX(E25:J25)</f>
        <v>0</v>
      </c>
      <c r="L25" s="344">
        <f>IF(M25=0,0,M25-0.5)</f>
        <v>0</v>
      </c>
      <c r="M25" s="344">
        <f>ROUND(K25/(COUNT(E25:J25)-2),1)</f>
        <v>0</v>
      </c>
      <c r="N25" s="346">
        <f>IF(M25=0,0,M25+0.5)</f>
        <v>0</v>
      </c>
      <c r="O25" s="132" t="s">
        <v>34</v>
      </c>
      <c r="P25" s="133" t="s">
        <v>35</v>
      </c>
      <c r="Q25" s="134" t="s">
        <v>36</v>
      </c>
      <c r="R25" s="135" t="s">
        <v>37</v>
      </c>
      <c r="S25" s="324"/>
      <c r="T25" s="325"/>
      <c r="U25" s="252" t="s">
        <v>105</v>
      </c>
      <c r="V25" s="250"/>
      <c r="W25" s="253" t="s">
        <v>170</v>
      </c>
      <c r="X25" s="251"/>
    </row>
    <row r="26" spans="1:24" s="46" customFormat="1" ht="20.100000000000001" customHeight="1" thickBot="1" x14ac:dyDescent="0.3">
      <c r="A26" s="334"/>
      <c r="B26" s="337"/>
      <c r="C26" s="340"/>
      <c r="D26" s="60" t="s">
        <v>113</v>
      </c>
      <c r="E26" s="50">
        <f t="shared" ref="E26:J26" si="12">+IF(E25=0,0,IF(E25&lt;$L25,$L25,IF(E25&gt;$N25,$N25,E25)))</f>
        <v>0</v>
      </c>
      <c r="F26" s="51">
        <f t="shared" si="12"/>
        <v>0</v>
      </c>
      <c r="G26" s="51">
        <f t="shared" si="12"/>
        <v>0</v>
      </c>
      <c r="H26" s="51">
        <f t="shared" si="12"/>
        <v>0</v>
      </c>
      <c r="I26" s="51">
        <f t="shared" si="12"/>
        <v>0</v>
      </c>
      <c r="J26" s="52">
        <f t="shared" si="12"/>
        <v>0</v>
      </c>
      <c r="K26" s="343"/>
      <c r="L26" s="345"/>
      <c r="M26" s="345"/>
      <c r="N26" s="347"/>
      <c r="O26" s="136"/>
      <c r="P26" s="137"/>
      <c r="Q26" s="137"/>
      <c r="R26" s="138">
        <f>IF(SUM(O26:Q26)=0,0,AVERAGE(O26:Q26))</f>
        <v>0</v>
      </c>
      <c r="S26" s="326"/>
      <c r="T26" s="327"/>
      <c r="U26" s="308" t="s">
        <v>171</v>
      </c>
      <c r="V26" s="309"/>
      <c r="W26" s="310"/>
      <c r="X26" s="249"/>
    </row>
    <row r="27" spans="1:24" s="46" customFormat="1" ht="20.100000000000001" customHeight="1" thickBot="1" x14ac:dyDescent="0.3">
      <c r="A27" s="334"/>
      <c r="B27" s="337"/>
      <c r="C27" s="341"/>
      <c r="D27" s="128" t="s">
        <v>38</v>
      </c>
      <c r="E27" s="129">
        <f t="shared" ref="E27:J27" si="13">E26-$R27</f>
        <v>0</v>
      </c>
      <c r="F27" s="130">
        <f t="shared" si="13"/>
        <v>0</v>
      </c>
      <c r="G27" s="130">
        <f t="shared" si="13"/>
        <v>0</v>
      </c>
      <c r="H27" s="130">
        <f t="shared" si="13"/>
        <v>0</v>
      </c>
      <c r="I27" s="130">
        <f t="shared" si="13"/>
        <v>0</v>
      </c>
      <c r="J27" s="131">
        <f t="shared" si="13"/>
        <v>0</v>
      </c>
      <c r="K27" s="144"/>
      <c r="L27" s="317"/>
      <c r="M27" s="318"/>
      <c r="N27" s="319"/>
      <c r="O27" s="328" t="s">
        <v>112</v>
      </c>
      <c r="P27" s="329"/>
      <c r="Q27" s="329"/>
      <c r="R27" s="139"/>
      <c r="S27" s="311" t="s">
        <v>166</v>
      </c>
      <c r="T27" s="349"/>
      <c r="U27" s="297"/>
      <c r="V27" s="298"/>
      <c r="W27" s="298"/>
      <c r="X27" s="299"/>
    </row>
    <row r="28" spans="1:24" s="46" customFormat="1" ht="20.100000000000001" customHeight="1" thickBot="1" x14ac:dyDescent="0.3">
      <c r="A28" s="334"/>
      <c r="B28" s="337"/>
      <c r="C28" s="340" t="s">
        <v>39</v>
      </c>
      <c r="D28" s="61" t="s">
        <v>68</v>
      </c>
      <c r="E28" s="47"/>
      <c r="F28" s="48"/>
      <c r="G28" s="48"/>
      <c r="H28" s="48"/>
      <c r="I28" s="48"/>
      <c r="J28" s="49"/>
      <c r="K28" s="241">
        <f>SUM(E28:J28)-MIN(E28:J28)-MAX(E28:J28)</f>
        <v>0</v>
      </c>
      <c r="L28" s="242">
        <f>IF(M28=0,0,M28-0.5)</f>
        <v>0</v>
      </c>
      <c r="M28" s="242">
        <f>ROUND(K28/(COUNT(E28:J28)-2),1)</f>
        <v>0</v>
      </c>
      <c r="N28" s="243">
        <f>IF(M28=0,0,M28+0.5)</f>
        <v>0</v>
      </c>
      <c r="O28" s="330" t="s">
        <v>40</v>
      </c>
      <c r="P28" s="331"/>
      <c r="Q28" s="332" t="s">
        <v>172</v>
      </c>
      <c r="R28" s="331"/>
      <c r="S28" s="306"/>
      <c r="T28" s="307"/>
      <c r="U28" s="300"/>
      <c r="V28" s="301"/>
      <c r="W28" s="301"/>
      <c r="X28" s="302"/>
    </row>
    <row r="29" spans="1:24" s="46" customFormat="1" ht="20.100000000000001" customHeight="1" thickBot="1" x14ac:dyDescent="0.3">
      <c r="A29" s="335"/>
      <c r="B29" s="338"/>
      <c r="C29" s="348"/>
      <c r="D29" s="62" t="s">
        <v>38</v>
      </c>
      <c r="E29" s="53">
        <f t="shared" ref="E29:J29" si="14">+IF(E28=0,0,IF(E28&lt;$L28,$L28,IF(E28&gt;$N28,$N28,E28)))</f>
        <v>0</v>
      </c>
      <c r="F29" s="54">
        <f t="shared" si="14"/>
        <v>0</v>
      </c>
      <c r="G29" s="54">
        <f t="shared" si="14"/>
        <v>0</v>
      </c>
      <c r="H29" s="54">
        <f t="shared" si="14"/>
        <v>0</v>
      </c>
      <c r="I29" s="54">
        <f t="shared" si="14"/>
        <v>0</v>
      </c>
      <c r="J29" s="55">
        <f t="shared" si="14"/>
        <v>0</v>
      </c>
      <c r="K29" s="144"/>
      <c r="L29" s="317"/>
      <c r="M29" s="318"/>
      <c r="N29" s="319"/>
      <c r="O29" s="320"/>
      <c r="P29" s="321"/>
      <c r="Q29" s="322"/>
      <c r="R29" s="321"/>
      <c r="S29" s="303"/>
      <c r="T29" s="304"/>
      <c r="U29" s="303"/>
      <c r="V29" s="304"/>
      <c r="W29" s="304"/>
      <c r="X29" s="305"/>
    </row>
    <row r="30" spans="1:24" ht="13.8" thickTop="1" x14ac:dyDescent="0.25">
      <c r="U30" s="323" t="s">
        <v>185</v>
      </c>
      <c r="V30" s="323"/>
      <c r="W30" s="323"/>
      <c r="X30" s="323"/>
    </row>
  </sheetData>
  <mergeCells count="106">
    <mergeCell ref="S4:T4"/>
    <mergeCell ref="A5:A9"/>
    <mergeCell ref="B5:B9"/>
    <mergeCell ref="C5:C7"/>
    <mergeCell ref="K5:K6"/>
    <mergeCell ref="L5:L6"/>
    <mergeCell ref="M5:M6"/>
    <mergeCell ref="L7:N7"/>
    <mergeCell ref="G1:O2"/>
    <mergeCell ref="C4:D4"/>
    <mergeCell ref="O4:R4"/>
    <mergeCell ref="O7:Q7"/>
    <mergeCell ref="C8:C9"/>
    <mergeCell ref="O8:P8"/>
    <mergeCell ref="Q8:R8"/>
    <mergeCell ref="L9:N9"/>
    <mergeCell ref="O9:P9"/>
    <mergeCell ref="Q9:R9"/>
    <mergeCell ref="N5:N6"/>
    <mergeCell ref="S5:T6"/>
    <mergeCell ref="N10:N11"/>
    <mergeCell ref="S10:T11"/>
    <mergeCell ref="L12:N12"/>
    <mergeCell ref="O12:Q12"/>
    <mergeCell ref="O13:P13"/>
    <mergeCell ref="Q13:R13"/>
    <mergeCell ref="A10:A14"/>
    <mergeCell ref="B10:B14"/>
    <mergeCell ref="C10:C12"/>
    <mergeCell ref="K10:K11"/>
    <mergeCell ref="L10:L11"/>
    <mergeCell ref="M10:M11"/>
    <mergeCell ref="C13:C14"/>
    <mergeCell ref="L14:N14"/>
    <mergeCell ref="L17:N17"/>
    <mergeCell ref="O17:Q17"/>
    <mergeCell ref="O18:P18"/>
    <mergeCell ref="Q18:R18"/>
    <mergeCell ref="L19:N19"/>
    <mergeCell ref="O14:P14"/>
    <mergeCell ref="Q14:R14"/>
    <mergeCell ref="A15:A19"/>
    <mergeCell ref="B15:B19"/>
    <mergeCell ref="C15:C17"/>
    <mergeCell ref="K15:K16"/>
    <mergeCell ref="L15:L16"/>
    <mergeCell ref="M15:M16"/>
    <mergeCell ref="N15:N16"/>
    <mergeCell ref="C18:C19"/>
    <mergeCell ref="A25:A29"/>
    <mergeCell ref="B25:B29"/>
    <mergeCell ref="C25:C27"/>
    <mergeCell ref="K25:K26"/>
    <mergeCell ref="L25:L26"/>
    <mergeCell ref="M25:M26"/>
    <mergeCell ref="N25:N26"/>
    <mergeCell ref="C28:C29"/>
    <mergeCell ref="S20:T21"/>
    <mergeCell ref="L22:N22"/>
    <mergeCell ref="O22:Q22"/>
    <mergeCell ref="O23:P23"/>
    <mergeCell ref="Q23:R23"/>
    <mergeCell ref="L24:N24"/>
    <mergeCell ref="A20:A24"/>
    <mergeCell ref="B20:B24"/>
    <mergeCell ref="C20:C22"/>
    <mergeCell ref="K20:K21"/>
    <mergeCell ref="L20:L21"/>
    <mergeCell ref="M20:M21"/>
    <mergeCell ref="N20:N21"/>
    <mergeCell ref="C23:C24"/>
    <mergeCell ref="S27:T27"/>
    <mergeCell ref="U4:X4"/>
    <mergeCell ref="U6:W6"/>
    <mergeCell ref="S8:T9"/>
    <mergeCell ref="U7:X9"/>
    <mergeCell ref="L29:N29"/>
    <mergeCell ref="O29:P29"/>
    <mergeCell ref="Q29:R29"/>
    <mergeCell ref="U30:X30"/>
    <mergeCell ref="S7:T7"/>
    <mergeCell ref="U11:W11"/>
    <mergeCell ref="S12:T12"/>
    <mergeCell ref="U12:X14"/>
    <mergeCell ref="S13:T14"/>
    <mergeCell ref="S25:T26"/>
    <mergeCell ref="L27:N27"/>
    <mergeCell ref="O27:Q27"/>
    <mergeCell ref="O28:P28"/>
    <mergeCell ref="Q28:R28"/>
    <mergeCell ref="U26:W26"/>
    <mergeCell ref="O24:P24"/>
    <mergeCell ref="Q24:R24"/>
    <mergeCell ref="O19:P19"/>
    <mergeCell ref="Q19:R19"/>
    <mergeCell ref="S15:T16"/>
    <mergeCell ref="U27:X29"/>
    <mergeCell ref="S28:T29"/>
    <mergeCell ref="U16:W16"/>
    <mergeCell ref="S17:T17"/>
    <mergeCell ref="U17:X19"/>
    <mergeCell ref="S18:T19"/>
    <mergeCell ref="U21:W21"/>
    <mergeCell ref="S22:T22"/>
    <mergeCell ref="U22:X24"/>
    <mergeCell ref="S23:T24"/>
  </mergeCells>
  <conditionalFormatting sqref="E6:E7 E9">
    <cfRule type="cellIs" dxfId="59" priority="25" stopIfTrue="1" operator="notEqual">
      <formula>$E5</formula>
    </cfRule>
  </conditionalFormatting>
  <conditionalFormatting sqref="E11:E12 E14">
    <cfRule type="cellIs" dxfId="58" priority="24" stopIfTrue="1" operator="notEqual">
      <formula>$E10</formula>
    </cfRule>
  </conditionalFormatting>
  <conditionalFormatting sqref="E16:E17 E19">
    <cfRule type="cellIs" dxfId="57" priority="18" stopIfTrue="1" operator="notEqual">
      <formula>$E15</formula>
    </cfRule>
  </conditionalFormatting>
  <conditionalFormatting sqref="E21:E22 E24">
    <cfRule type="cellIs" dxfId="56" priority="12" stopIfTrue="1" operator="notEqual">
      <formula>$E20</formula>
    </cfRule>
  </conditionalFormatting>
  <conditionalFormatting sqref="E26:E27 E29">
    <cfRule type="cellIs" dxfId="55" priority="6" stopIfTrue="1" operator="notEqual">
      <formula>$E25</formula>
    </cfRule>
  </conditionalFormatting>
  <conditionalFormatting sqref="F6:F7 F9">
    <cfRule type="cellIs" dxfId="54" priority="26" stopIfTrue="1" operator="notEqual">
      <formula>$F5</formula>
    </cfRule>
  </conditionalFormatting>
  <conditionalFormatting sqref="F11:F12 F14">
    <cfRule type="cellIs" dxfId="53" priority="23" stopIfTrue="1" operator="notEqual">
      <formula>$F10</formula>
    </cfRule>
  </conditionalFormatting>
  <conditionalFormatting sqref="F16:F17 F19">
    <cfRule type="cellIs" dxfId="52" priority="17" stopIfTrue="1" operator="notEqual">
      <formula>$F15</formula>
    </cfRule>
  </conditionalFormatting>
  <conditionalFormatting sqref="F21:F22 F24">
    <cfRule type="cellIs" dxfId="51" priority="11" stopIfTrue="1" operator="notEqual">
      <formula>$F20</formula>
    </cfRule>
  </conditionalFormatting>
  <conditionalFormatting sqref="F26:F27 F29">
    <cfRule type="cellIs" dxfId="50" priority="5" stopIfTrue="1" operator="notEqual">
      <formula>$F25</formula>
    </cfRule>
  </conditionalFormatting>
  <conditionalFormatting sqref="G6:G7 G9">
    <cfRule type="cellIs" dxfId="49" priority="27" stopIfTrue="1" operator="notEqual">
      <formula>$G5</formula>
    </cfRule>
  </conditionalFormatting>
  <conditionalFormatting sqref="G11:G12 G14">
    <cfRule type="cellIs" dxfId="48" priority="22" stopIfTrue="1" operator="notEqual">
      <formula>$G10</formula>
    </cfRule>
  </conditionalFormatting>
  <conditionalFormatting sqref="G16:G17 G19">
    <cfRule type="cellIs" dxfId="47" priority="16" stopIfTrue="1" operator="notEqual">
      <formula>$G15</formula>
    </cfRule>
  </conditionalFormatting>
  <conditionalFormatting sqref="G21:G22 G24">
    <cfRule type="cellIs" dxfId="46" priority="10" stopIfTrue="1" operator="notEqual">
      <formula>$G20</formula>
    </cfRule>
  </conditionalFormatting>
  <conditionalFormatting sqref="G26:G27 G29">
    <cfRule type="cellIs" dxfId="45" priority="4" stopIfTrue="1" operator="notEqual">
      <formula>$G25</formula>
    </cfRule>
  </conditionalFormatting>
  <conditionalFormatting sqref="H6:H7 H9">
    <cfRule type="cellIs" dxfId="44" priority="29" stopIfTrue="1" operator="notEqual">
      <formula>$H5</formula>
    </cfRule>
  </conditionalFormatting>
  <conditionalFormatting sqref="H11:H12 H14">
    <cfRule type="cellIs" dxfId="43" priority="20" stopIfTrue="1" operator="notEqual">
      <formula>$H10</formula>
    </cfRule>
  </conditionalFormatting>
  <conditionalFormatting sqref="H16:H17 H19">
    <cfRule type="cellIs" dxfId="42" priority="14" stopIfTrue="1" operator="notEqual">
      <formula>$H15</formula>
    </cfRule>
  </conditionalFormatting>
  <conditionalFormatting sqref="H21:H22 H24">
    <cfRule type="cellIs" dxfId="41" priority="8" stopIfTrue="1" operator="notEqual">
      <formula>$H20</formula>
    </cfRule>
  </conditionalFormatting>
  <conditionalFormatting sqref="H26:H27 H29">
    <cfRule type="cellIs" dxfId="40" priority="2" stopIfTrue="1" operator="notEqual">
      <formula>$H25</formula>
    </cfRule>
  </conditionalFormatting>
  <conditionalFormatting sqref="I6:I7 I9">
    <cfRule type="cellIs" dxfId="39" priority="28" stopIfTrue="1" operator="notEqual">
      <formula>$I5</formula>
    </cfRule>
  </conditionalFormatting>
  <conditionalFormatting sqref="I11:I12 I14">
    <cfRule type="cellIs" dxfId="38" priority="21" stopIfTrue="1" operator="notEqual">
      <formula>$I10</formula>
    </cfRule>
  </conditionalFormatting>
  <conditionalFormatting sqref="I16:I17 I19">
    <cfRule type="cellIs" dxfId="37" priority="15" stopIfTrue="1" operator="notEqual">
      <formula>$I15</formula>
    </cfRule>
  </conditionalFormatting>
  <conditionalFormatting sqref="I21:I22 I24">
    <cfRule type="cellIs" dxfId="36" priority="9" stopIfTrue="1" operator="notEqual">
      <formula>$I20</formula>
    </cfRule>
  </conditionalFormatting>
  <conditionalFormatting sqref="I26:I27 I29">
    <cfRule type="cellIs" dxfId="35" priority="3" stopIfTrue="1" operator="notEqual">
      <formula>$I25</formula>
    </cfRule>
  </conditionalFormatting>
  <conditionalFormatting sqref="J6:J7 J9">
    <cfRule type="cellIs" dxfId="34" priority="30" stopIfTrue="1" operator="notEqual">
      <formula>$J5</formula>
    </cfRule>
  </conditionalFormatting>
  <conditionalFormatting sqref="J11:J12 J14">
    <cfRule type="cellIs" dxfId="33" priority="19" stopIfTrue="1" operator="notEqual">
      <formula>$J10</formula>
    </cfRule>
  </conditionalFormatting>
  <conditionalFormatting sqref="J16:J17 J19">
    <cfRule type="cellIs" dxfId="32" priority="13" stopIfTrue="1" operator="notEqual">
      <formula>$J15</formula>
    </cfRule>
  </conditionalFormatting>
  <conditionalFormatting sqref="J21:J22 J24">
    <cfRule type="cellIs" dxfId="31" priority="7" stopIfTrue="1" operator="notEqual">
      <formula>$J20</formula>
    </cfRule>
  </conditionalFormatting>
  <conditionalFormatting sqref="J26:J27 J29">
    <cfRule type="cellIs" dxfId="30" priority="1" stopIfTrue="1" operator="notEqual">
      <formula>$J25</formula>
    </cfRule>
  </conditionalFormatting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FF87-0B39-43BC-AA08-B8557BFF6310}">
  <sheetPr>
    <tabColor indexed="11"/>
  </sheetPr>
  <dimension ref="A1:W27"/>
  <sheetViews>
    <sheetView showZeros="0" workbookViewId="0">
      <selection activeCell="T23" sqref="T23:W23"/>
    </sheetView>
  </sheetViews>
  <sheetFormatPr baseColWidth="10" defaultColWidth="11.44140625" defaultRowHeight="13.2" x14ac:dyDescent="0.25"/>
  <cols>
    <col min="1" max="1" width="5.5546875" style="120" customWidth="1"/>
    <col min="2" max="2" width="13.6640625" style="120" customWidth="1"/>
    <col min="3" max="3" width="5.6640625" style="121" customWidth="1"/>
    <col min="4" max="9" width="6.109375" style="120" customWidth="1"/>
    <col min="10" max="10" width="7.6640625" style="120" customWidth="1"/>
    <col min="11" max="13" width="6.109375" style="120" customWidth="1"/>
    <col min="14" max="17" width="5.33203125" style="120" customWidth="1"/>
    <col min="18" max="18" width="3.6640625" style="120" customWidth="1"/>
    <col min="19" max="19" width="4.33203125" style="120" customWidth="1"/>
    <col min="20" max="20" width="4.88671875" style="120" customWidth="1"/>
    <col min="21" max="21" width="5.33203125" style="120" customWidth="1"/>
    <col min="22" max="22" width="4.88671875" style="120" customWidth="1"/>
    <col min="23" max="23" width="5.33203125" style="120" customWidth="1"/>
    <col min="24" max="38" width="6.6640625" style="120" customWidth="1"/>
    <col min="39" max="16384" width="11.44140625" style="120"/>
  </cols>
  <sheetData>
    <row r="1" spans="1:23" ht="20.100000000000001" customHeight="1" x14ac:dyDescent="0.25">
      <c r="F1" s="352" t="s">
        <v>107</v>
      </c>
      <c r="G1" s="352"/>
      <c r="H1" s="352"/>
      <c r="I1" s="352"/>
      <c r="J1" s="352"/>
      <c r="K1" s="352"/>
      <c r="L1" s="352"/>
      <c r="M1" s="352"/>
      <c r="N1" s="352"/>
      <c r="T1" s="143" t="s">
        <v>114</v>
      </c>
      <c r="U1" s="140"/>
      <c r="V1" s="141"/>
      <c r="W1" s="142"/>
    </row>
    <row r="2" spans="1:23" ht="9.9" customHeight="1" x14ac:dyDescent="0.25">
      <c r="F2" s="352"/>
      <c r="G2" s="352"/>
      <c r="H2" s="352"/>
      <c r="I2" s="352"/>
      <c r="J2" s="352"/>
      <c r="K2" s="352"/>
      <c r="L2" s="352"/>
      <c r="M2" s="352"/>
      <c r="N2" s="352"/>
    </row>
    <row r="3" spans="1:23" ht="21.9" customHeight="1" thickBot="1" x14ac:dyDescent="0.3">
      <c r="A3" s="45"/>
      <c r="C3" s="120"/>
      <c r="F3" s="45" t="s">
        <v>2</v>
      </c>
      <c r="G3" s="122" t="s">
        <v>98</v>
      </c>
      <c r="M3" s="45" t="s">
        <v>3</v>
      </c>
      <c r="N3" s="122" t="s">
        <v>99</v>
      </c>
      <c r="Q3" s="123"/>
      <c r="R3" s="124" t="s">
        <v>4</v>
      </c>
      <c r="S3" s="122" t="s">
        <v>100</v>
      </c>
      <c r="T3" s="125"/>
      <c r="U3" s="125"/>
      <c r="V3" s="126" t="s">
        <v>91</v>
      </c>
      <c r="W3" s="127" t="s">
        <v>101</v>
      </c>
    </row>
    <row r="4" spans="1:23" s="45" customFormat="1" ht="24.9" customHeight="1" thickTop="1" thickBot="1" x14ac:dyDescent="0.3">
      <c r="A4" s="96" t="s">
        <v>19</v>
      </c>
      <c r="B4" s="97" t="s">
        <v>175</v>
      </c>
      <c r="C4" s="254"/>
      <c r="D4" s="99" t="s">
        <v>22</v>
      </c>
      <c r="E4" s="100" t="s">
        <v>23</v>
      </c>
      <c r="F4" s="100" t="s">
        <v>24</v>
      </c>
      <c r="G4" s="100" t="s">
        <v>25</v>
      </c>
      <c r="H4" s="100" t="s">
        <v>26</v>
      </c>
      <c r="I4" s="101" t="s">
        <v>27</v>
      </c>
      <c r="J4" s="98" t="s">
        <v>28</v>
      </c>
      <c r="K4" s="102" t="s">
        <v>173</v>
      </c>
      <c r="L4" s="103" t="s">
        <v>30</v>
      </c>
      <c r="M4" s="102" t="s">
        <v>174</v>
      </c>
      <c r="N4" s="315" t="s">
        <v>90</v>
      </c>
      <c r="O4" s="355"/>
      <c r="P4" s="355"/>
      <c r="Q4" s="356"/>
      <c r="R4" s="350" t="s">
        <v>164</v>
      </c>
      <c r="S4" s="351"/>
      <c r="T4" s="314" t="s">
        <v>32</v>
      </c>
      <c r="U4" s="315"/>
      <c r="V4" s="315"/>
      <c r="W4" s="316"/>
    </row>
    <row r="5" spans="1:23" s="46" customFormat="1" ht="20.25" customHeight="1" thickTop="1" x14ac:dyDescent="0.25">
      <c r="A5" s="333"/>
      <c r="B5" s="336"/>
      <c r="C5" s="59" t="s">
        <v>68</v>
      </c>
      <c r="D5" s="56"/>
      <c r="E5" s="57"/>
      <c r="F5" s="57"/>
      <c r="G5" s="57"/>
      <c r="H5" s="57"/>
      <c r="I5" s="58"/>
      <c r="J5" s="342"/>
      <c r="K5" s="344"/>
      <c r="L5" s="344"/>
      <c r="M5" s="346"/>
      <c r="N5" s="132" t="s">
        <v>34</v>
      </c>
      <c r="O5" s="133" t="s">
        <v>35</v>
      </c>
      <c r="P5" s="134" t="s">
        <v>36</v>
      </c>
      <c r="Q5" s="135" t="s">
        <v>37</v>
      </c>
      <c r="R5" s="324"/>
      <c r="S5" s="325"/>
      <c r="T5" s="252" t="s">
        <v>105</v>
      </c>
      <c r="U5" s="250"/>
      <c r="V5" s="253" t="s">
        <v>170</v>
      </c>
      <c r="W5" s="251"/>
    </row>
    <row r="6" spans="1:23" s="46" customFormat="1" ht="20.25" customHeight="1" thickBot="1" x14ac:dyDescent="0.3">
      <c r="A6" s="334"/>
      <c r="B6" s="337"/>
      <c r="C6" s="60" t="s">
        <v>113</v>
      </c>
      <c r="D6" s="257"/>
      <c r="E6" s="258"/>
      <c r="F6" s="258"/>
      <c r="G6" s="258"/>
      <c r="H6" s="258"/>
      <c r="I6" s="259"/>
      <c r="J6" s="343"/>
      <c r="K6" s="345"/>
      <c r="L6" s="345"/>
      <c r="M6" s="347"/>
      <c r="N6" s="260"/>
      <c r="O6" s="261"/>
      <c r="P6" s="261"/>
      <c r="Q6" s="262"/>
      <c r="R6" s="326"/>
      <c r="S6" s="327"/>
      <c r="T6" s="308" t="s">
        <v>171</v>
      </c>
      <c r="U6" s="309"/>
      <c r="V6" s="310"/>
      <c r="W6" s="249"/>
    </row>
    <row r="7" spans="1:23" s="46" customFormat="1" ht="40.65" customHeight="1" thickBot="1" x14ac:dyDescent="0.3">
      <c r="A7" s="335"/>
      <c r="B7" s="338"/>
      <c r="C7" s="263" t="s">
        <v>38</v>
      </c>
      <c r="D7" s="264"/>
      <c r="E7" s="265"/>
      <c r="F7" s="265"/>
      <c r="G7" s="265"/>
      <c r="H7" s="265"/>
      <c r="I7" s="266"/>
      <c r="J7" s="267"/>
      <c r="K7" s="357"/>
      <c r="L7" s="358"/>
      <c r="M7" s="359"/>
      <c r="N7" s="364" t="s">
        <v>40</v>
      </c>
      <c r="O7" s="365"/>
      <c r="P7" s="371"/>
      <c r="Q7" s="372"/>
      <c r="R7" s="360"/>
      <c r="S7" s="361"/>
      <c r="T7" s="360"/>
      <c r="U7" s="362"/>
      <c r="V7" s="362"/>
      <c r="W7" s="363"/>
    </row>
    <row r="8" spans="1:23" s="46" customFormat="1" ht="20.25" customHeight="1" thickTop="1" x14ac:dyDescent="0.25">
      <c r="A8" s="333"/>
      <c r="B8" s="336"/>
      <c r="C8" s="59" t="s">
        <v>68</v>
      </c>
      <c r="D8" s="56">
        <v>0</v>
      </c>
      <c r="E8" s="57">
        <v>0</v>
      </c>
      <c r="F8" s="57">
        <v>0</v>
      </c>
      <c r="G8" s="57">
        <v>0</v>
      </c>
      <c r="H8" s="57">
        <v>0</v>
      </c>
      <c r="I8" s="58">
        <v>0</v>
      </c>
      <c r="J8" s="342">
        <f>SUM(D8:I8)-MIN(D8:I8)-MAX(D8:I8)</f>
        <v>0</v>
      </c>
      <c r="K8" s="344">
        <f>IF(L8=0,0,L8-1)</f>
        <v>0</v>
      </c>
      <c r="L8" s="344">
        <f>ROUND(J8/(COUNT(D8:I8)-2),1)</f>
        <v>0</v>
      </c>
      <c r="M8" s="346">
        <f>IF(L8=0,0,L8+1)</f>
        <v>0</v>
      </c>
      <c r="N8" s="132" t="s">
        <v>34</v>
      </c>
      <c r="O8" s="133" t="s">
        <v>35</v>
      </c>
      <c r="P8" s="134" t="s">
        <v>36</v>
      </c>
      <c r="Q8" s="135" t="s">
        <v>37</v>
      </c>
      <c r="R8" s="324"/>
      <c r="S8" s="325"/>
      <c r="T8" s="252" t="s">
        <v>105</v>
      </c>
      <c r="U8" s="250"/>
      <c r="V8" s="253" t="s">
        <v>170</v>
      </c>
      <c r="W8" s="251"/>
    </row>
    <row r="9" spans="1:23" s="46" customFormat="1" ht="20.25" customHeight="1" thickBot="1" x14ac:dyDescent="0.3">
      <c r="A9" s="334"/>
      <c r="B9" s="337"/>
      <c r="C9" s="60" t="s">
        <v>113</v>
      </c>
      <c r="D9" s="257">
        <f t="shared" ref="D9:I9" si="0">+IF(D8=0,0,IF(D8&lt;$K8,$K8,IF(D8&gt;$M8,$M8,D8)))</f>
        <v>0</v>
      </c>
      <c r="E9" s="258">
        <f t="shared" si="0"/>
        <v>0</v>
      </c>
      <c r="F9" s="258">
        <f t="shared" si="0"/>
        <v>0</v>
      </c>
      <c r="G9" s="258">
        <f t="shared" si="0"/>
        <v>0</v>
      </c>
      <c r="H9" s="258">
        <f t="shared" si="0"/>
        <v>0</v>
      </c>
      <c r="I9" s="259">
        <f t="shared" si="0"/>
        <v>0</v>
      </c>
      <c r="J9" s="343"/>
      <c r="K9" s="345"/>
      <c r="L9" s="345"/>
      <c r="M9" s="347"/>
      <c r="N9" s="260">
        <v>0</v>
      </c>
      <c r="O9" s="261">
        <v>0</v>
      </c>
      <c r="P9" s="261">
        <v>0</v>
      </c>
      <c r="Q9" s="262">
        <f>IF(SUM(N9:P9)=0,0,AVERAGE(N9:P9))</f>
        <v>0</v>
      </c>
      <c r="R9" s="326"/>
      <c r="S9" s="327"/>
      <c r="T9" s="308" t="s">
        <v>171</v>
      </c>
      <c r="U9" s="309"/>
      <c r="V9" s="310"/>
      <c r="W9" s="249"/>
    </row>
    <row r="10" spans="1:23" s="46" customFormat="1" ht="40.65" customHeight="1" thickBot="1" x14ac:dyDescent="0.3">
      <c r="A10" s="335"/>
      <c r="B10" s="338"/>
      <c r="C10" s="263" t="s">
        <v>38</v>
      </c>
      <c r="D10" s="264">
        <f t="shared" ref="D10" si="1">D9-$Q10</f>
        <v>0</v>
      </c>
      <c r="E10" s="265">
        <f t="shared" ref="E10" si="2">E9-$Q10</f>
        <v>0</v>
      </c>
      <c r="F10" s="265">
        <f t="shared" ref="F10" si="3">F9-$Q10</f>
        <v>0</v>
      </c>
      <c r="G10" s="265">
        <f t="shared" ref="G10" si="4">G9-$Q10</f>
        <v>0</v>
      </c>
      <c r="H10" s="265">
        <f t="shared" ref="H10" si="5">H9-$Q10</f>
        <v>0</v>
      </c>
      <c r="I10" s="266">
        <f t="shared" ref="I10" si="6">I9-$Q10</f>
        <v>0</v>
      </c>
      <c r="J10" s="267"/>
      <c r="K10" s="368"/>
      <c r="L10" s="369"/>
      <c r="M10" s="370"/>
      <c r="N10" s="364" t="s">
        <v>40</v>
      </c>
      <c r="O10" s="365"/>
      <c r="P10" s="366">
        <v>0</v>
      </c>
      <c r="Q10" s="367"/>
      <c r="R10" s="360"/>
      <c r="S10" s="361"/>
      <c r="T10" s="360"/>
      <c r="U10" s="362"/>
      <c r="V10" s="362"/>
      <c r="W10" s="363"/>
    </row>
    <row r="11" spans="1:23" s="46" customFormat="1" ht="20.25" customHeight="1" thickTop="1" x14ac:dyDescent="0.25">
      <c r="A11" s="333"/>
      <c r="B11" s="336"/>
      <c r="C11" s="59" t="s">
        <v>68</v>
      </c>
      <c r="D11" s="56">
        <v>0</v>
      </c>
      <c r="E11" s="57">
        <v>0</v>
      </c>
      <c r="F11" s="57">
        <v>0</v>
      </c>
      <c r="G11" s="57">
        <v>0</v>
      </c>
      <c r="H11" s="57">
        <v>0</v>
      </c>
      <c r="I11" s="58">
        <v>0</v>
      </c>
      <c r="J11" s="342">
        <f>SUM(D11:I11)-MIN(D11:I11)-MAX(D11:I11)</f>
        <v>0</v>
      </c>
      <c r="K11" s="344">
        <f>IF(L11=0,0,L11-1)</f>
        <v>0</v>
      </c>
      <c r="L11" s="344">
        <f>ROUND(J11/(COUNT(D11:I11)-2),1)</f>
        <v>0</v>
      </c>
      <c r="M11" s="346">
        <f>IF(L11=0,0,L11+1)</f>
        <v>0</v>
      </c>
      <c r="N11" s="132" t="s">
        <v>34</v>
      </c>
      <c r="O11" s="133" t="s">
        <v>35</v>
      </c>
      <c r="P11" s="134" t="s">
        <v>36</v>
      </c>
      <c r="Q11" s="135" t="s">
        <v>37</v>
      </c>
      <c r="R11" s="324"/>
      <c r="S11" s="325"/>
      <c r="T11" s="252" t="s">
        <v>105</v>
      </c>
      <c r="U11" s="250"/>
      <c r="V11" s="253" t="s">
        <v>170</v>
      </c>
      <c r="W11" s="251"/>
    </row>
    <row r="12" spans="1:23" s="46" customFormat="1" ht="20.25" customHeight="1" thickBot="1" x14ac:dyDescent="0.3">
      <c r="A12" s="334"/>
      <c r="B12" s="337"/>
      <c r="C12" s="60" t="s">
        <v>113</v>
      </c>
      <c r="D12" s="257">
        <f t="shared" ref="D12:I12" si="7">+IF(D11=0,0,IF(D11&lt;$K11,$K11,IF(D11&gt;$M11,$M11,D11)))</f>
        <v>0</v>
      </c>
      <c r="E12" s="258">
        <f t="shared" si="7"/>
        <v>0</v>
      </c>
      <c r="F12" s="258">
        <f t="shared" si="7"/>
        <v>0</v>
      </c>
      <c r="G12" s="258">
        <f t="shared" si="7"/>
        <v>0</v>
      </c>
      <c r="H12" s="258">
        <f t="shared" si="7"/>
        <v>0</v>
      </c>
      <c r="I12" s="259">
        <f t="shared" si="7"/>
        <v>0</v>
      </c>
      <c r="J12" s="343"/>
      <c r="K12" s="345"/>
      <c r="L12" s="345"/>
      <c r="M12" s="347"/>
      <c r="N12" s="260">
        <v>0</v>
      </c>
      <c r="O12" s="261">
        <v>0</v>
      </c>
      <c r="P12" s="261">
        <v>0</v>
      </c>
      <c r="Q12" s="262">
        <f>IF(SUM(N12:P12)=0,0,AVERAGE(N12:P12))</f>
        <v>0</v>
      </c>
      <c r="R12" s="326"/>
      <c r="S12" s="327"/>
      <c r="T12" s="308" t="s">
        <v>171</v>
      </c>
      <c r="U12" s="309"/>
      <c r="V12" s="310"/>
      <c r="W12" s="249"/>
    </row>
    <row r="13" spans="1:23" s="46" customFormat="1" ht="40.65" customHeight="1" thickBot="1" x14ac:dyDescent="0.3">
      <c r="A13" s="335"/>
      <c r="B13" s="338"/>
      <c r="C13" s="263" t="s">
        <v>38</v>
      </c>
      <c r="D13" s="264">
        <f t="shared" ref="D13" si="8">D12-$Q13</f>
        <v>0</v>
      </c>
      <c r="E13" s="265">
        <f t="shared" ref="E13" si="9">E12-$Q13</f>
        <v>0</v>
      </c>
      <c r="F13" s="265">
        <f t="shared" ref="F13" si="10">F12-$Q13</f>
        <v>0</v>
      </c>
      <c r="G13" s="265">
        <f t="shared" ref="G13" si="11">G12-$Q13</f>
        <v>0</v>
      </c>
      <c r="H13" s="265">
        <f t="shared" ref="H13" si="12">H12-$Q13</f>
        <v>0</v>
      </c>
      <c r="I13" s="266">
        <f t="shared" ref="I13" si="13">I12-$Q13</f>
        <v>0</v>
      </c>
      <c r="J13" s="267"/>
      <c r="K13" s="368"/>
      <c r="L13" s="369"/>
      <c r="M13" s="370"/>
      <c r="N13" s="364" t="s">
        <v>40</v>
      </c>
      <c r="O13" s="365"/>
      <c r="P13" s="366">
        <v>0</v>
      </c>
      <c r="Q13" s="367"/>
      <c r="R13" s="360"/>
      <c r="S13" s="361"/>
      <c r="T13" s="360"/>
      <c r="U13" s="362"/>
      <c r="V13" s="362"/>
      <c r="W13" s="363"/>
    </row>
    <row r="14" spans="1:23" s="46" customFormat="1" ht="20.25" customHeight="1" thickTop="1" x14ac:dyDescent="0.25">
      <c r="A14" s="333"/>
      <c r="B14" s="336"/>
      <c r="C14" s="59" t="s">
        <v>68</v>
      </c>
      <c r="D14" s="56">
        <v>0</v>
      </c>
      <c r="E14" s="57">
        <v>0</v>
      </c>
      <c r="F14" s="57">
        <v>0</v>
      </c>
      <c r="G14" s="57">
        <v>0</v>
      </c>
      <c r="H14" s="57">
        <v>0</v>
      </c>
      <c r="I14" s="58">
        <v>0</v>
      </c>
      <c r="J14" s="342">
        <f>SUM(D14:I14)-MIN(D14:I14)-MAX(D14:I14)</f>
        <v>0</v>
      </c>
      <c r="K14" s="344">
        <f>IF(L14=0,0,L14-1)</f>
        <v>0</v>
      </c>
      <c r="L14" s="344">
        <f>ROUND(J14/(COUNT(D14:I14)-2),1)</f>
        <v>0</v>
      </c>
      <c r="M14" s="346">
        <f>IF(L14=0,0,L14+1)</f>
        <v>0</v>
      </c>
      <c r="N14" s="132" t="s">
        <v>34</v>
      </c>
      <c r="O14" s="133" t="s">
        <v>35</v>
      </c>
      <c r="P14" s="134" t="s">
        <v>36</v>
      </c>
      <c r="Q14" s="135" t="s">
        <v>37</v>
      </c>
      <c r="R14" s="324"/>
      <c r="S14" s="325"/>
      <c r="T14" s="252" t="s">
        <v>105</v>
      </c>
      <c r="U14" s="250"/>
      <c r="V14" s="253" t="s">
        <v>170</v>
      </c>
      <c r="W14" s="251"/>
    </row>
    <row r="15" spans="1:23" s="46" customFormat="1" ht="20.25" customHeight="1" thickBot="1" x14ac:dyDescent="0.3">
      <c r="A15" s="334"/>
      <c r="B15" s="337"/>
      <c r="C15" s="60" t="s">
        <v>113</v>
      </c>
      <c r="D15" s="257">
        <f t="shared" ref="D15:I15" si="14">+IF(D14=0,0,IF(D14&lt;$K14,$K14,IF(D14&gt;$M14,$M14,D14)))</f>
        <v>0</v>
      </c>
      <c r="E15" s="258">
        <f t="shared" si="14"/>
        <v>0</v>
      </c>
      <c r="F15" s="258">
        <f t="shared" si="14"/>
        <v>0</v>
      </c>
      <c r="G15" s="258">
        <f t="shared" si="14"/>
        <v>0</v>
      </c>
      <c r="H15" s="258">
        <f t="shared" si="14"/>
        <v>0</v>
      </c>
      <c r="I15" s="259">
        <f t="shared" si="14"/>
        <v>0</v>
      </c>
      <c r="J15" s="343"/>
      <c r="K15" s="345"/>
      <c r="L15" s="345"/>
      <c r="M15" s="347"/>
      <c r="N15" s="260">
        <v>0</v>
      </c>
      <c r="O15" s="261">
        <v>0</v>
      </c>
      <c r="P15" s="261">
        <v>0</v>
      </c>
      <c r="Q15" s="262">
        <f>IF(SUM(N15:P15)=0,0,AVERAGE(N15:P15))</f>
        <v>0</v>
      </c>
      <c r="R15" s="326"/>
      <c r="S15" s="327"/>
      <c r="T15" s="308" t="s">
        <v>171</v>
      </c>
      <c r="U15" s="309"/>
      <c r="V15" s="310"/>
      <c r="W15" s="249"/>
    </row>
    <row r="16" spans="1:23" s="46" customFormat="1" ht="40.65" customHeight="1" thickBot="1" x14ac:dyDescent="0.3">
      <c r="A16" s="335"/>
      <c r="B16" s="338"/>
      <c r="C16" s="263" t="s">
        <v>38</v>
      </c>
      <c r="D16" s="264">
        <f t="shared" ref="D16" si="15">D15-$Q16</f>
        <v>0</v>
      </c>
      <c r="E16" s="265">
        <f t="shared" ref="E16" si="16">E15-$Q16</f>
        <v>0</v>
      </c>
      <c r="F16" s="265">
        <f t="shared" ref="F16" si="17">F15-$Q16</f>
        <v>0</v>
      </c>
      <c r="G16" s="265">
        <f t="shared" ref="G16" si="18">G15-$Q16</f>
        <v>0</v>
      </c>
      <c r="H16" s="265">
        <f t="shared" ref="H16" si="19">H15-$Q16</f>
        <v>0</v>
      </c>
      <c r="I16" s="266">
        <f t="shared" ref="I16" si="20">I15-$Q16</f>
        <v>0</v>
      </c>
      <c r="J16" s="267"/>
      <c r="K16" s="368"/>
      <c r="L16" s="369"/>
      <c r="M16" s="370"/>
      <c r="N16" s="364" t="s">
        <v>40</v>
      </c>
      <c r="O16" s="365"/>
      <c r="P16" s="366">
        <v>0</v>
      </c>
      <c r="Q16" s="367"/>
      <c r="R16" s="360"/>
      <c r="S16" s="361"/>
      <c r="T16" s="360"/>
      <c r="U16" s="362"/>
      <c r="V16" s="362"/>
      <c r="W16" s="363"/>
    </row>
    <row r="17" spans="1:23" s="46" customFormat="1" ht="20.25" customHeight="1" thickTop="1" x14ac:dyDescent="0.25">
      <c r="A17" s="333"/>
      <c r="B17" s="336"/>
      <c r="C17" s="59" t="s">
        <v>68</v>
      </c>
      <c r="D17" s="56">
        <v>0</v>
      </c>
      <c r="E17" s="57">
        <v>0</v>
      </c>
      <c r="F17" s="57">
        <v>0</v>
      </c>
      <c r="G17" s="57">
        <v>0</v>
      </c>
      <c r="H17" s="57">
        <v>0</v>
      </c>
      <c r="I17" s="58">
        <v>0</v>
      </c>
      <c r="J17" s="342">
        <f>SUM(D17:I17)-MIN(D17:I17)-MAX(D17:I17)</f>
        <v>0</v>
      </c>
      <c r="K17" s="344">
        <f>IF(L17=0,0,L17-1)</f>
        <v>0</v>
      </c>
      <c r="L17" s="344">
        <f>ROUND(J17/(COUNT(D17:I17)-2),1)</f>
        <v>0</v>
      </c>
      <c r="M17" s="346">
        <f>IF(L17=0,0,L17+1)</f>
        <v>0</v>
      </c>
      <c r="N17" s="132" t="s">
        <v>34</v>
      </c>
      <c r="O17" s="133" t="s">
        <v>35</v>
      </c>
      <c r="P17" s="134" t="s">
        <v>36</v>
      </c>
      <c r="Q17" s="135" t="s">
        <v>37</v>
      </c>
      <c r="R17" s="324"/>
      <c r="S17" s="325"/>
      <c r="T17" s="252" t="s">
        <v>105</v>
      </c>
      <c r="U17" s="250"/>
      <c r="V17" s="253" t="s">
        <v>170</v>
      </c>
      <c r="W17" s="251"/>
    </row>
    <row r="18" spans="1:23" s="46" customFormat="1" ht="20.25" customHeight="1" thickBot="1" x14ac:dyDescent="0.3">
      <c r="A18" s="334"/>
      <c r="B18" s="337"/>
      <c r="C18" s="60" t="s">
        <v>113</v>
      </c>
      <c r="D18" s="257">
        <f t="shared" ref="D18:I18" si="21">+IF(D17=0,0,IF(D17&lt;$K17,$K17,IF(D17&gt;$M17,$M17,D17)))</f>
        <v>0</v>
      </c>
      <c r="E18" s="258">
        <f t="shared" si="21"/>
        <v>0</v>
      </c>
      <c r="F18" s="258">
        <f t="shared" si="21"/>
        <v>0</v>
      </c>
      <c r="G18" s="258">
        <f t="shared" si="21"/>
        <v>0</v>
      </c>
      <c r="H18" s="258">
        <f t="shared" si="21"/>
        <v>0</v>
      </c>
      <c r="I18" s="259">
        <f t="shared" si="21"/>
        <v>0</v>
      </c>
      <c r="J18" s="343"/>
      <c r="K18" s="345"/>
      <c r="L18" s="345"/>
      <c r="M18" s="347"/>
      <c r="N18" s="260">
        <v>0</v>
      </c>
      <c r="O18" s="261">
        <v>0</v>
      </c>
      <c r="P18" s="261">
        <v>0</v>
      </c>
      <c r="Q18" s="262">
        <f>IF(SUM(N18:P18)=0,0,AVERAGE(N18:P18))</f>
        <v>0</v>
      </c>
      <c r="R18" s="326"/>
      <c r="S18" s="327"/>
      <c r="T18" s="308" t="s">
        <v>171</v>
      </c>
      <c r="U18" s="309"/>
      <c r="V18" s="310"/>
      <c r="W18" s="249"/>
    </row>
    <row r="19" spans="1:23" s="46" customFormat="1" ht="40.65" customHeight="1" thickBot="1" x14ac:dyDescent="0.3">
      <c r="A19" s="335"/>
      <c r="B19" s="338"/>
      <c r="C19" s="263" t="s">
        <v>38</v>
      </c>
      <c r="D19" s="264">
        <f t="shared" ref="D19" si="22">D18-$Q19</f>
        <v>0</v>
      </c>
      <c r="E19" s="265">
        <f t="shared" ref="E19" si="23">E18-$Q19</f>
        <v>0</v>
      </c>
      <c r="F19" s="265">
        <f t="shared" ref="F19" si="24">F18-$Q19</f>
        <v>0</v>
      </c>
      <c r="G19" s="265">
        <f t="shared" ref="G19" si="25">G18-$Q19</f>
        <v>0</v>
      </c>
      <c r="H19" s="265">
        <f t="shared" ref="H19" si="26">H18-$Q19</f>
        <v>0</v>
      </c>
      <c r="I19" s="266">
        <f t="shared" ref="I19" si="27">I18-$Q19</f>
        <v>0</v>
      </c>
      <c r="J19" s="267"/>
      <c r="K19" s="368"/>
      <c r="L19" s="369"/>
      <c r="M19" s="370"/>
      <c r="N19" s="364" t="s">
        <v>40</v>
      </c>
      <c r="O19" s="365"/>
      <c r="P19" s="366">
        <v>0</v>
      </c>
      <c r="Q19" s="367"/>
      <c r="R19" s="360"/>
      <c r="S19" s="361"/>
      <c r="T19" s="360"/>
      <c r="U19" s="362"/>
      <c r="V19" s="362"/>
      <c r="W19" s="363"/>
    </row>
    <row r="20" spans="1:23" s="46" customFormat="1" ht="20.25" customHeight="1" thickTop="1" x14ac:dyDescent="0.25">
      <c r="A20" s="333"/>
      <c r="B20" s="336"/>
      <c r="C20" s="59" t="s">
        <v>68</v>
      </c>
      <c r="D20" s="56">
        <v>0</v>
      </c>
      <c r="E20" s="57">
        <v>0</v>
      </c>
      <c r="F20" s="57">
        <v>0</v>
      </c>
      <c r="G20" s="57">
        <v>0</v>
      </c>
      <c r="H20" s="57">
        <v>0</v>
      </c>
      <c r="I20" s="58">
        <v>0</v>
      </c>
      <c r="J20" s="342">
        <f>SUM(D20:I20)-MIN(D20:I20)-MAX(D20:I20)</f>
        <v>0</v>
      </c>
      <c r="K20" s="344">
        <f>IF(L20=0,0,L20-1)</f>
        <v>0</v>
      </c>
      <c r="L20" s="344">
        <f>ROUND(J20/(COUNT(D20:I20)-2),1)</f>
        <v>0</v>
      </c>
      <c r="M20" s="346">
        <f>IF(L20=0,0,L20+1)</f>
        <v>0</v>
      </c>
      <c r="N20" s="132" t="s">
        <v>34</v>
      </c>
      <c r="O20" s="133" t="s">
        <v>35</v>
      </c>
      <c r="P20" s="134" t="s">
        <v>36</v>
      </c>
      <c r="Q20" s="135" t="s">
        <v>37</v>
      </c>
      <c r="R20" s="324"/>
      <c r="S20" s="325"/>
      <c r="T20" s="252" t="s">
        <v>105</v>
      </c>
      <c r="U20" s="250"/>
      <c r="V20" s="253" t="s">
        <v>170</v>
      </c>
      <c r="W20" s="251"/>
    </row>
    <row r="21" spans="1:23" s="46" customFormat="1" ht="20.25" customHeight="1" thickBot="1" x14ac:dyDescent="0.3">
      <c r="A21" s="334"/>
      <c r="B21" s="337"/>
      <c r="C21" s="60" t="s">
        <v>113</v>
      </c>
      <c r="D21" s="257">
        <f t="shared" ref="D21:I21" si="28">+IF(D20=0,0,IF(D20&lt;$K20,$K20,IF(D20&gt;$M20,$M20,D20)))</f>
        <v>0</v>
      </c>
      <c r="E21" s="258">
        <f t="shared" si="28"/>
        <v>0</v>
      </c>
      <c r="F21" s="258">
        <f t="shared" si="28"/>
        <v>0</v>
      </c>
      <c r="G21" s="258">
        <f t="shared" si="28"/>
        <v>0</v>
      </c>
      <c r="H21" s="258">
        <f t="shared" si="28"/>
        <v>0</v>
      </c>
      <c r="I21" s="259">
        <f t="shared" si="28"/>
        <v>0</v>
      </c>
      <c r="J21" s="343"/>
      <c r="K21" s="345"/>
      <c r="L21" s="345"/>
      <c r="M21" s="347"/>
      <c r="N21" s="260">
        <v>0</v>
      </c>
      <c r="O21" s="261">
        <v>0</v>
      </c>
      <c r="P21" s="261">
        <v>0</v>
      </c>
      <c r="Q21" s="262">
        <f>IF(SUM(N21:P21)=0,0,AVERAGE(N21:P21))</f>
        <v>0</v>
      </c>
      <c r="R21" s="326"/>
      <c r="S21" s="327"/>
      <c r="T21" s="308" t="s">
        <v>171</v>
      </c>
      <c r="U21" s="309"/>
      <c r="V21" s="310"/>
      <c r="W21" s="249"/>
    </row>
    <row r="22" spans="1:23" s="46" customFormat="1" ht="40.65" customHeight="1" thickBot="1" x14ac:dyDescent="0.3">
      <c r="A22" s="335"/>
      <c r="B22" s="338"/>
      <c r="C22" s="263" t="s">
        <v>38</v>
      </c>
      <c r="D22" s="264">
        <f t="shared" ref="D22" si="29">D21-$Q22</f>
        <v>0</v>
      </c>
      <c r="E22" s="265">
        <f t="shared" ref="E22" si="30">E21-$Q22</f>
        <v>0</v>
      </c>
      <c r="F22" s="265">
        <f t="shared" ref="F22" si="31">F21-$Q22</f>
        <v>0</v>
      </c>
      <c r="G22" s="265">
        <f t="shared" ref="G22" si="32">G21-$Q22</f>
        <v>0</v>
      </c>
      <c r="H22" s="265">
        <f t="shared" ref="H22" si="33">H21-$Q22</f>
        <v>0</v>
      </c>
      <c r="I22" s="266">
        <f t="shared" ref="I22" si="34">I21-$Q22</f>
        <v>0</v>
      </c>
      <c r="J22" s="267"/>
      <c r="K22" s="368"/>
      <c r="L22" s="369"/>
      <c r="M22" s="370"/>
      <c r="N22" s="364" t="s">
        <v>40</v>
      </c>
      <c r="O22" s="365"/>
      <c r="P22" s="366">
        <v>0</v>
      </c>
      <c r="Q22" s="367"/>
      <c r="R22" s="360"/>
      <c r="S22" s="361"/>
      <c r="T22" s="360"/>
      <c r="U22" s="362"/>
      <c r="V22" s="362"/>
      <c r="W22" s="363"/>
    </row>
    <row r="23" spans="1:23" ht="13.8" thickTop="1" x14ac:dyDescent="0.25">
      <c r="T23" s="323" t="s">
        <v>176</v>
      </c>
      <c r="U23" s="323"/>
      <c r="V23" s="323"/>
      <c r="W23" s="323"/>
    </row>
    <row r="25" spans="1:23" ht="14.4" customHeight="1" x14ac:dyDescent="0.25"/>
    <row r="27" spans="1:23" ht="14.4" customHeight="1" x14ac:dyDescent="0.25"/>
  </sheetData>
  <mergeCells count="83">
    <mergeCell ref="R20:S21"/>
    <mergeCell ref="R22:S22"/>
    <mergeCell ref="T22:W22"/>
    <mergeCell ref="T23:W23"/>
    <mergeCell ref="T21:V21"/>
    <mergeCell ref="P7:Q7"/>
    <mergeCell ref="N10:O10"/>
    <mergeCell ref="P10:Q10"/>
    <mergeCell ref="N13:O13"/>
    <mergeCell ref="P13:Q13"/>
    <mergeCell ref="R17:S18"/>
    <mergeCell ref="T18:V18"/>
    <mergeCell ref="R19:S19"/>
    <mergeCell ref="T19:W19"/>
    <mergeCell ref="N19:O19"/>
    <mergeCell ref="P19:Q19"/>
    <mergeCell ref="A17:A19"/>
    <mergeCell ref="B17:B19"/>
    <mergeCell ref="J17:J18"/>
    <mergeCell ref="K17:K18"/>
    <mergeCell ref="L17:L18"/>
    <mergeCell ref="K19:M19"/>
    <mergeCell ref="M17:M18"/>
    <mergeCell ref="R14:S15"/>
    <mergeCell ref="T15:V15"/>
    <mergeCell ref="K16:M16"/>
    <mergeCell ref="R16:S16"/>
    <mergeCell ref="T16:W16"/>
    <mergeCell ref="M14:M15"/>
    <mergeCell ref="N16:O16"/>
    <mergeCell ref="P16:Q16"/>
    <mergeCell ref="A14:A16"/>
    <mergeCell ref="B14:B16"/>
    <mergeCell ref="J14:J15"/>
    <mergeCell ref="K14:K15"/>
    <mergeCell ref="L14:L15"/>
    <mergeCell ref="L11:L12"/>
    <mergeCell ref="M11:M12"/>
    <mergeCell ref="T12:V12"/>
    <mergeCell ref="K13:M13"/>
    <mergeCell ref="R13:S13"/>
    <mergeCell ref="T13:W13"/>
    <mergeCell ref="A8:A10"/>
    <mergeCell ref="B8:B10"/>
    <mergeCell ref="T10:W10"/>
    <mergeCell ref="A11:A13"/>
    <mergeCell ref="B11:B13"/>
    <mergeCell ref="J11:J12"/>
    <mergeCell ref="M8:M9"/>
    <mergeCell ref="R8:S9"/>
    <mergeCell ref="T9:V9"/>
    <mergeCell ref="K10:M10"/>
    <mergeCell ref="R10:S10"/>
    <mergeCell ref="R11:S12"/>
    <mergeCell ref="J8:J9"/>
    <mergeCell ref="K8:K9"/>
    <mergeCell ref="L8:L9"/>
    <mergeCell ref="K11:K12"/>
    <mergeCell ref="A20:A22"/>
    <mergeCell ref="B20:B22"/>
    <mergeCell ref="N22:O22"/>
    <mergeCell ref="P22:Q22"/>
    <mergeCell ref="K22:M22"/>
    <mergeCell ref="J20:J21"/>
    <mergeCell ref="K20:K21"/>
    <mergeCell ref="L20:L21"/>
    <mergeCell ref="M20:M21"/>
    <mergeCell ref="F1:N2"/>
    <mergeCell ref="N4:Q4"/>
    <mergeCell ref="R4:S4"/>
    <mergeCell ref="T4:W4"/>
    <mergeCell ref="A5:A7"/>
    <mergeCell ref="B5:B7"/>
    <mergeCell ref="J5:J6"/>
    <mergeCell ref="K5:K6"/>
    <mergeCell ref="L5:L6"/>
    <mergeCell ref="M5:M6"/>
    <mergeCell ref="R5:S6"/>
    <mergeCell ref="T6:V6"/>
    <mergeCell ref="K7:M7"/>
    <mergeCell ref="R7:S7"/>
    <mergeCell ref="T7:W7"/>
    <mergeCell ref="N7:O7"/>
  </mergeCells>
  <conditionalFormatting sqref="D6:D7 D9:D10">
    <cfRule type="cellIs" dxfId="29" priority="49" stopIfTrue="1" operator="notEqual">
      <formula>$D5</formula>
    </cfRule>
  </conditionalFormatting>
  <conditionalFormatting sqref="D12:D13">
    <cfRule type="cellIs" dxfId="28" priority="19" stopIfTrue="1" operator="notEqual">
      <formula>$D11</formula>
    </cfRule>
  </conditionalFormatting>
  <conditionalFormatting sqref="D15:D16">
    <cfRule type="cellIs" dxfId="27" priority="13" stopIfTrue="1" operator="notEqual">
      <formula>$D14</formula>
    </cfRule>
  </conditionalFormatting>
  <conditionalFormatting sqref="D18:D19">
    <cfRule type="cellIs" dxfId="26" priority="7" stopIfTrue="1" operator="notEqual">
      <formula>$D17</formula>
    </cfRule>
  </conditionalFormatting>
  <conditionalFormatting sqref="D21:D22">
    <cfRule type="cellIs" dxfId="25" priority="1" stopIfTrue="1" operator="notEqual">
      <formula>$D20</formula>
    </cfRule>
  </conditionalFormatting>
  <conditionalFormatting sqref="E6:E7 E9:E10">
    <cfRule type="cellIs" dxfId="24" priority="50" stopIfTrue="1" operator="notEqual">
      <formula>$E5</formula>
    </cfRule>
  </conditionalFormatting>
  <conditionalFormatting sqref="E12:E13">
    <cfRule type="cellIs" dxfId="23" priority="20" stopIfTrue="1" operator="notEqual">
      <formula>$E11</formula>
    </cfRule>
  </conditionalFormatting>
  <conditionalFormatting sqref="E15:E16">
    <cfRule type="cellIs" dxfId="22" priority="14" stopIfTrue="1" operator="notEqual">
      <formula>$E14</formula>
    </cfRule>
  </conditionalFormatting>
  <conditionalFormatting sqref="E18:E19">
    <cfRule type="cellIs" dxfId="21" priority="8" stopIfTrue="1" operator="notEqual">
      <formula>$E17</formula>
    </cfRule>
  </conditionalFormatting>
  <conditionalFormatting sqref="E21:E22">
    <cfRule type="cellIs" dxfId="20" priority="2" stopIfTrue="1" operator="notEqual">
      <formula>$E20</formula>
    </cfRule>
  </conditionalFormatting>
  <conditionalFormatting sqref="F6:F7 F9:F10">
    <cfRule type="cellIs" dxfId="19" priority="51" stopIfTrue="1" operator="notEqual">
      <formula>$F5</formula>
    </cfRule>
  </conditionalFormatting>
  <conditionalFormatting sqref="F12:F13">
    <cfRule type="cellIs" dxfId="18" priority="21" stopIfTrue="1" operator="notEqual">
      <formula>$F11</formula>
    </cfRule>
  </conditionalFormatting>
  <conditionalFormatting sqref="F15:F16">
    <cfRule type="cellIs" dxfId="17" priority="15" stopIfTrue="1" operator="notEqual">
      <formula>$F14</formula>
    </cfRule>
  </conditionalFormatting>
  <conditionalFormatting sqref="F18:F19">
    <cfRule type="cellIs" dxfId="16" priority="9" stopIfTrue="1" operator="notEqual">
      <formula>$F17</formula>
    </cfRule>
  </conditionalFormatting>
  <conditionalFormatting sqref="F21:F22">
    <cfRule type="cellIs" dxfId="15" priority="3" stopIfTrue="1" operator="notEqual">
      <formula>$F20</formula>
    </cfRule>
  </conditionalFormatting>
  <conditionalFormatting sqref="G6:G7 G9:G10">
    <cfRule type="cellIs" dxfId="14" priority="53" stopIfTrue="1" operator="notEqual">
      <formula>$G5</formula>
    </cfRule>
  </conditionalFormatting>
  <conditionalFormatting sqref="G12:G13">
    <cfRule type="cellIs" dxfId="13" priority="23" stopIfTrue="1" operator="notEqual">
      <formula>$G11</formula>
    </cfRule>
  </conditionalFormatting>
  <conditionalFormatting sqref="G15:G16">
    <cfRule type="cellIs" dxfId="12" priority="17" stopIfTrue="1" operator="notEqual">
      <formula>$G14</formula>
    </cfRule>
  </conditionalFormatting>
  <conditionalFormatting sqref="G18:G19">
    <cfRule type="cellIs" dxfId="11" priority="11" stopIfTrue="1" operator="notEqual">
      <formula>$G17</formula>
    </cfRule>
  </conditionalFormatting>
  <conditionalFormatting sqref="G21:G22">
    <cfRule type="cellIs" dxfId="10" priority="5" stopIfTrue="1" operator="notEqual">
      <formula>$G20</formula>
    </cfRule>
  </conditionalFormatting>
  <conditionalFormatting sqref="H6:H7 H9:H10">
    <cfRule type="cellIs" dxfId="9" priority="52" stopIfTrue="1" operator="notEqual">
      <formula>$H5</formula>
    </cfRule>
  </conditionalFormatting>
  <conditionalFormatting sqref="H12:H13">
    <cfRule type="cellIs" dxfId="8" priority="22" stopIfTrue="1" operator="notEqual">
      <formula>$H11</formula>
    </cfRule>
  </conditionalFormatting>
  <conditionalFormatting sqref="H15:H16">
    <cfRule type="cellIs" dxfId="7" priority="16" stopIfTrue="1" operator="notEqual">
      <formula>$H14</formula>
    </cfRule>
  </conditionalFormatting>
  <conditionalFormatting sqref="H18:H19">
    <cfRule type="cellIs" dxfId="6" priority="10" stopIfTrue="1" operator="notEqual">
      <formula>$H17</formula>
    </cfRule>
  </conditionalFormatting>
  <conditionalFormatting sqref="H21:H22">
    <cfRule type="cellIs" dxfId="5" priority="4" stopIfTrue="1" operator="notEqual">
      <formula>$H20</formula>
    </cfRule>
  </conditionalFormatting>
  <conditionalFormatting sqref="I6:I7 I9:I10">
    <cfRule type="cellIs" dxfId="4" priority="54" stopIfTrue="1" operator="notEqual">
      <formula>$I5</formula>
    </cfRule>
  </conditionalFormatting>
  <conditionalFormatting sqref="I12:I13">
    <cfRule type="cellIs" dxfId="3" priority="24" stopIfTrue="1" operator="notEqual">
      <formula>$I11</formula>
    </cfRule>
  </conditionalFormatting>
  <conditionalFormatting sqref="I15:I16">
    <cfRule type="cellIs" dxfId="2" priority="18" stopIfTrue="1" operator="notEqual">
      <formula>$I14</formula>
    </cfRule>
  </conditionalFormatting>
  <conditionalFormatting sqref="I18:I19">
    <cfRule type="cellIs" dxfId="1" priority="12" stopIfTrue="1" operator="notEqual">
      <formula>$I17</formula>
    </cfRule>
  </conditionalFormatting>
  <conditionalFormatting sqref="I21:I22">
    <cfRule type="cellIs" dxfId="0" priority="6" stopIfTrue="1" operator="notEqual">
      <formula>$I20</formula>
    </cfRule>
  </conditionalFormatting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B2:V111"/>
  <sheetViews>
    <sheetView showGridLines="0" topLeftCell="A65" workbookViewId="0">
      <selection activeCell="U97" sqref="U97"/>
    </sheetView>
  </sheetViews>
  <sheetFormatPr baseColWidth="10" defaultRowHeight="13.2" x14ac:dyDescent="0.25"/>
  <cols>
    <col min="1" max="1" width="3.44140625" customWidth="1"/>
    <col min="2" max="21" width="4.88671875" style="1" customWidth="1"/>
    <col min="22" max="71" width="4.88671875" customWidth="1"/>
  </cols>
  <sheetData>
    <row r="2" spans="2:22" ht="15.6" x14ac:dyDescent="0.3">
      <c r="C2" s="7"/>
      <c r="D2" s="7"/>
      <c r="E2" s="393" t="s">
        <v>41</v>
      </c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7"/>
      <c r="T2" s="7"/>
      <c r="U2" s="7"/>
    </row>
    <row r="3" spans="2:22" ht="10.5" customHeight="1" x14ac:dyDescent="0.3">
      <c r="B3" s="8"/>
    </row>
    <row r="4" spans="2:22" ht="22.8" x14ac:dyDescent="0.4">
      <c r="C4" s="9"/>
      <c r="D4" s="9"/>
      <c r="E4" s="9"/>
      <c r="F4" s="395" t="s">
        <v>42</v>
      </c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7"/>
      <c r="R4" s="9"/>
      <c r="S4" s="9"/>
      <c r="T4" s="9"/>
      <c r="U4" s="9"/>
      <c r="V4" s="9"/>
    </row>
    <row r="5" spans="2:22" ht="17.399999999999999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7" spans="2:22" ht="15.75" customHeight="1" x14ac:dyDescent="0.25">
      <c r="B7" s="1" t="s">
        <v>11</v>
      </c>
      <c r="E7" s="394" t="s">
        <v>111</v>
      </c>
      <c r="F7" s="398"/>
      <c r="G7" s="2"/>
      <c r="H7" s="399" t="s">
        <v>12</v>
      </c>
      <c r="I7" s="394"/>
      <c r="J7" s="394"/>
      <c r="K7" s="398"/>
      <c r="L7" s="2"/>
      <c r="M7" s="394" t="s">
        <v>13</v>
      </c>
      <c r="N7" s="394"/>
      <c r="O7" s="394"/>
      <c r="P7" s="3"/>
      <c r="Q7" s="394" t="s">
        <v>14</v>
      </c>
      <c r="R7" s="394"/>
      <c r="S7" s="394"/>
      <c r="T7" s="394"/>
      <c r="U7" s="2"/>
    </row>
    <row r="8" spans="2:22" ht="15.75" customHeight="1" x14ac:dyDescent="0.25"/>
    <row r="9" spans="2:22" ht="15.75" customHeight="1" x14ac:dyDescent="0.25">
      <c r="E9" s="4" t="s">
        <v>15</v>
      </c>
      <c r="J9" s="373" t="s">
        <v>0</v>
      </c>
      <c r="K9" s="373"/>
      <c r="L9" s="373"/>
      <c r="M9" s="2"/>
      <c r="O9" s="394" t="s">
        <v>92</v>
      </c>
      <c r="P9" s="394"/>
      <c r="Q9" s="394"/>
      <c r="S9" s="2"/>
    </row>
    <row r="10" spans="2:22" ht="15.75" customHeight="1" x14ac:dyDescent="0.25"/>
    <row r="11" spans="2:22" ht="15.75" customHeight="1" x14ac:dyDescent="0.25">
      <c r="B11" s="373" t="s">
        <v>16</v>
      </c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</row>
    <row r="12" spans="2:22" ht="15.75" customHeight="1" x14ac:dyDescent="0.25"/>
    <row r="13" spans="2:22" ht="15.75" customHeight="1" x14ac:dyDescent="0.25"/>
    <row r="14" spans="2:22" ht="17.399999999999999" x14ac:dyDescent="0.3">
      <c r="C14" s="5"/>
      <c r="D14" s="5"/>
      <c r="E14" s="5"/>
      <c r="F14" s="5"/>
      <c r="G14" s="5"/>
      <c r="I14" s="385" t="s">
        <v>97</v>
      </c>
      <c r="J14" s="386"/>
      <c r="K14" s="386"/>
      <c r="L14" s="386"/>
      <c r="M14" s="387"/>
      <c r="N14" s="5"/>
      <c r="O14" s="5"/>
      <c r="P14" s="5"/>
      <c r="Q14" s="5"/>
      <c r="R14" s="5"/>
      <c r="S14" s="5"/>
      <c r="T14" s="5"/>
      <c r="U14" s="5"/>
    </row>
    <row r="15" spans="2:22" ht="15.75" customHeight="1" x14ac:dyDescent="0.25"/>
    <row r="16" spans="2:22" ht="15.75" customHeight="1" x14ac:dyDescent="0.25"/>
    <row r="17" spans="3:22" ht="15.75" customHeight="1" x14ac:dyDescent="0.3">
      <c r="C17" s="10"/>
      <c r="D17" s="388" t="s">
        <v>43</v>
      </c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10"/>
      <c r="T17" s="10"/>
      <c r="U17" s="10"/>
    </row>
    <row r="18" spans="3:22" ht="15.75" customHeight="1" x14ac:dyDescent="0.25"/>
    <row r="19" spans="3:22" ht="21.75" customHeight="1" x14ac:dyDescent="0.25">
      <c r="D19" s="84" t="s">
        <v>79</v>
      </c>
      <c r="E19" s="85"/>
      <c r="F19" s="85"/>
      <c r="G19" s="85"/>
      <c r="H19" s="85"/>
      <c r="I19" s="85"/>
      <c r="J19" s="86"/>
      <c r="K19" s="389" t="s">
        <v>44</v>
      </c>
      <c r="L19" s="389"/>
      <c r="M19" s="389"/>
      <c r="N19" s="389"/>
      <c r="O19" s="389"/>
      <c r="P19" s="389"/>
      <c r="Q19" s="389"/>
      <c r="R19" s="389"/>
      <c r="S19" s="389"/>
      <c r="V19" s="1"/>
    </row>
    <row r="20" spans="3:22" ht="21.75" customHeight="1" x14ac:dyDescent="0.25">
      <c r="D20" s="11" t="s">
        <v>45</v>
      </c>
      <c r="E20" s="12"/>
      <c r="F20" s="12"/>
      <c r="G20" s="12"/>
      <c r="H20" s="12"/>
      <c r="I20" s="12"/>
      <c r="J20" s="13"/>
      <c r="K20" s="390"/>
      <c r="L20" s="391"/>
      <c r="M20" s="391"/>
      <c r="N20" s="391"/>
      <c r="O20" s="391"/>
      <c r="P20" s="391"/>
      <c r="Q20" s="391"/>
      <c r="R20" s="391"/>
      <c r="S20" s="392"/>
      <c r="V20" s="1"/>
    </row>
    <row r="21" spans="3:22" ht="21.75" customHeight="1" x14ac:dyDescent="0.25">
      <c r="D21" s="14" t="s">
        <v>46</v>
      </c>
      <c r="E21" s="15"/>
      <c r="F21" s="15"/>
      <c r="G21" s="15"/>
      <c r="H21" s="15"/>
      <c r="I21" s="15"/>
      <c r="J21" s="16"/>
      <c r="K21" s="378"/>
      <c r="L21" s="379"/>
      <c r="M21" s="379"/>
      <c r="N21" s="379"/>
      <c r="O21" s="379"/>
      <c r="P21" s="379"/>
      <c r="Q21" s="379"/>
      <c r="R21" s="379"/>
      <c r="S21" s="380"/>
      <c r="V21" s="1"/>
    </row>
    <row r="22" spans="3:22" ht="21.75" customHeight="1" x14ac:dyDescent="0.25">
      <c r="D22" s="14" t="s">
        <v>47</v>
      </c>
      <c r="E22" s="15"/>
      <c r="F22" s="15"/>
      <c r="G22" s="15"/>
      <c r="H22" s="15"/>
      <c r="I22" s="15"/>
      <c r="J22" s="16"/>
      <c r="K22" s="378"/>
      <c r="L22" s="379"/>
      <c r="M22" s="379"/>
      <c r="N22" s="379"/>
      <c r="O22" s="379"/>
      <c r="P22" s="379"/>
      <c r="Q22" s="379"/>
      <c r="R22" s="379"/>
      <c r="S22" s="380"/>
      <c r="V22" s="1"/>
    </row>
    <row r="23" spans="3:22" ht="21.75" customHeight="1" x14ac:dyDescent="0.25">
      <c r="D23" s="14" t="s">
        <v>48</v>
      </c>
      <c r="E23" s="15"/>
      <c r="F23" s="15"/>
      <c r="G23" s="15"/>
      <c r="H23" s="15"/>
      <c r="I23" s="15"/>
      <c r="J23" s="16"/>
      <c r="K23" s="378"/>
      <c r="L23" s="379"/>
      <c r="M23" s="379"/>
      <c r="N23" s="379"/>
      <c r="O23" s="379"/>
      <c r="P23" s="379"/>
      <c r="Q23" s="379"/>
      <c r="R23" s="379"/>
      <c r="S23" s="380"/>
      <c r="V23" s="1"/>
    </row>
    <row r="24" spans="3:22" ht="21.75" customHeight="1" x14ac:dyDescent="0.25">
      <c r="D24" s="14" t="s">
        <v>49</v>
      </c>
      <c r="E24" s="15"/>
      <c r="F24" s="15"/>
      <c r="G24" s="15"/>
      <c r="H24" s="15"/>
      <c r="I24" s="15"/>
      <c r="J24" s="16"/>
      <c r="K24" s="378"/>
      <c r="L24" s="379"/>
      <c r="M24" s="379"/>
      <c r="N24" s="379"/>
      <c r="O24" s="379"/>
      <c r="P24" s="379"/>
      <c r="Q24" s="379"/>
      <c r="R24" s="379"/>
      <c r="S24" s="380"/>
      <c r="V24" s="1"/>
    </row>
    <row r="25" spans="3:22" ht="21.75" customHeight="1" x14ac:dyDescent="0.25">
      <c r="D25" s="14" t="s">
        <v>50</v>
      </c>
      <c r="E25" s="15"/>
      <c r="F25" s="15"/>
      <c r="G25" s="15"/>
      <c r="H25" s="15"/>
      <c r="I25" s="15"/>
      <c r="J25" s="16"/>
      <c r="K25" s="378"/>
      <c r="L25" s="379"/>
      <c r="M25" s="379"/>
      <c r="N25" s="379"/>
      <c r="O25" s="379"/>
      <c r="P25" s="379"/>
      <c r="Q25" s="379"/>
      <c r="R25" s="379"/>
      <c r="S25" s="380"/>
      <c r="V25" s="1"/>
    </row>
    <row r="26" spans="3:22" ht="21.75" customHeight="1" x14ac:dyDescent="0.25">
      <c r="D26" s="14" t="s">
        <v>51</v>
      </c>
      <c r="E26" s="15"/>
      <c r="F26" s="15"/>
      <c r="G26" s="15"/>
      <c r="H26" s="15"/>
      <c r="I26" s="15"/>
      <c r="J26" s="16"/>
      <c r="K26" s="378"/>
      <c r="L26" s="379"/>
      <c r="M26" s="379"/>
      <c r="N26" s="379"/>
      <c r="O26" s="379"/>
      <c r="P26" s="379"/>
      <c r="Q26" s="379"/>
      <c r="R26" s="379"/>
      <c r="S26" s="380"/>
      <c r="V26" s="1"/>
    </row>
    <row r="27" spans="3:22" ht="21.75" customHeight="1" x14ac:dyDescent="0.25">
      <c r="D27" s="14" t="s">
        <v>52</v>
      </c>
      <c r="E27" s="15"/>
      <c r="F27" s="15"/>
      <c r="G27" s="15"/>
      <c r="H27" s="15"/>
      <c r="I27" s="15"/>
      <c r="J27" s="16"/>
      <c r="K27" s="378"/>
      <c r="L27" s="379"/>
      <c r="M27" s="379"/>
      <c r="N27" s="379"/>
      <c r="O27" s="379"/>
      <c r="P27" s="379"/>
      <c r="Q27" s="379"/>
      <c r="R27" s="379"/>
      <c r="S27" s="380"/>
      <c r="V27" s="1"/>
    </row>
    <row r="28" spans="3:22" ht="21.75" customHeight="1" x14ac:dyDescent="0.25">
      <c r="D28" s="14" t="s">
        <v>53</v>
      </c>
      <c r="E28" s="15"/>
      <c r="F28" s="15"/>
      <c r="G28" s="15"/>
      <c r="H28" s="15"/>
      <c r="I28" s="15"/>
      <c r="J28" s="16"/>
      <c r="K28" s="378"/>
      <c r="L28" s="379"/>
      <c r="M28" s="379"/>
      <c r="N28" s="379"/>
      <c r="O28" s="379"/>
      <c r="P28" s="379"/>
      <c r="Q28" s="379"/>
      <c r="R28" s="379"/>
      <c r="S28" s="380"/>
      <c r="V28" s="1"/>
    </row>
    <row r="29" spans="3:22" ht="21.75" customHeight="1" x14ac:dyDescent="0.25">
      <c r="D29" s="14" t="s">
        <v>54</v>
      </c>
      <c r="E29" s="15"/>
      <c r="F29" s="15"/>
      <c r="G29" s="15"/>
      <c r="H29" s="15"/>
      <c r="I29" s="15"/>
      <c r="J29" s="16"/>
      <c r="K29" s="378"/>
      <c r="L29" s="379"/>
      <c r="M29" s="379"/>
      <c r="N29" s="379"/>
      <c r="O29" s="379"/>
      <c r="P29" s="379"/>
      <c r="Q29" s="379"/>
      <c r="R29" s="379"/>
      <c r="S29" s="380"/>
      <c r="V29" s="1"/>
    </row>
    <row r="30" spans="3:22" ht="21.75" customHeight="1" x14ac:dyDescent="0.25">
      <c r="D30" s="14" t="s">
        <v>55</v>
      </c>
      <c r="E30" s="15"/>
      <c r="F30" s="15"/>
      <c r="G30" s="15"/>
      <c r="H30" s="15"/>
      <c r="I30" s="15"/>
      <c r="J30" s="16"/>
      <c r="K30" s="378"/>
      <c r="L30" s="379"/>
      <c r="M30" s="379"/>
      <c r="N30" s="379"/>
      <c r="O30" s="379"/>
      <c r="P30" s="379"/>
      <c r="Q30" s="379"/>
      <c r="R30" s="379"/>
      <c r="S30" s="380"/>
      <c r="V30" s="1"/>
    </row>
    <row r="31" spans="3:22" ht="21.75" customHeight="1" x14ac:dyDescent="0.25">
      <c r="D31" s="14" t="s">
        <v>93</v>
      </c>
      <c r="E31" s="15"/>
      <c r="F31" s="15"/>
      <c r="G31" s="15"/>
      <c r="H31" s="15"/>
      <c r="I31" s="15"/>
      <c r="J31" s="16"/>
      <c r="K31" s="378"/>
      <c r="L31" s="379"/>
      <c r="M31" s="379"/>
      <c r="N31" s="379"/>
      <c r="O31" s="379"/>
      <c r="P31" s="379"/>
      <c r="Q31" s="379"/>
      <c r="R31" s="379"/>
      <c r="S31" s="380"/>
      <c r="V31" s="1"/>
    </row>
    <row r="32" spans="3:22" ht="21.75" customHeight="1" x14ac:dyDescent="0.25">
      <c r="D32" s="14" t="s">
        <v>76</v>
      </c>
      <c r="E32" s="15"/>
      <c r="F32" s="15"/>
      <c r="G32" s="15"/>
      <c r="H32" s="15"/>
      <c r="I32" s="15"/>
      <c r="J32" s="16"/>
      <c r="K32" s="117"/>
      <c r="L32" s="118"/>
      <c r="M32" s="118"/>
      <c r="N32" s="118"/>
      <c r="O32" s="118"/>
      <c r="P32" s="118"/>
      <c r="Q32" s="118"/>
      <c r="R32" s="118"/>
      <c r="S32" s="119"/>
      <c r="V32" s="1"/>
    </row>
    <row r="33" spans="2:22" ht="21.75" customHeight="1" x14ac:dyDescent="0.25">
      <c r="D33" s="14" t="s">
        <v>77</v>
      </c>
      <c r="E33" s="15"/>
      <c r="F33" s="15"/>
      <c r="G33" s="15"/>
      <c r="H33" s="15"/>
      <c r="I33" s="15"/>
      <c r="J33" s="16"/>
      <c r="K33" s="378"/>
      <c r="L33" s="379"/>
      <c r="M33" s="379"/>
      <c r="N33" s="379"/>
      <c r="O33" s="379"/>
      <c r="P33" s="379"/>
      <c r="Q33" s="379"/>
      <c r="R33" s="379"/>
      <c r="S33" s="380"/>
      <c r="V33" s="1"/>
    </row>
    <row r="34" spans="2:22" ht="21.75" customHeight="1" x14ac:dyDescent="0.25">
      <c r="D34" s="14" t="s">
        <v>80</v>
      </c>
      <c r="E34" s="15"/>
      <c r="F34" s="15"/>
      <c r="G34" s="15"/>
      <c r="H34" s="15"/>
      <c r="I34" s="15"/>
      <c r="J34" s="16"/>
      <c r="K34" s="378"/>
      <c r="L34" s="379"/>
      <c r="M34" s="379"/>
      <c r="N34" s="379"/>
      <c r="O34" s="379"/>
      <c r="P34" s="379"/>
      <c r="Q34" s="379"/>
      <c r="R34" s="379"/>
      <c r="S34" s="380"/>
      <c r="V34" s="1"/>
    </row>
    <row r="35" spans="2:22" ht="21.75" customHeight="1" x14ac:dyDescent="0.25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2:22" ht="21.75" customHeight="1" x14ac:dyDescent="0.25">
      <c r="D36" s="374" t="s">
        <v>56</v>
      </c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</row>
    <row r="37" spans="2:22" ht="57.75" customHeight="1" x14ac:dyDescent="0.25">
      <c r="D37" s="14" t="s">
        <v>57</v>
      </c>
      <c r="E37" s="15"/>
      <c r="F37" s="15"/>
      <c r="G37" s="15"/>
      <c r="H37" s="15"/>
      <c r="I37" s="15"/>
      <c r="J37" s="15"/>
      <c r="K37" s="14"/>
      <c r="L37" s="15"/>
      <c r="M37" s="16"/>
      <c r="N37" s="14"/>
      <c r="O37" s="15"/>
      <c r="P37" s="16"/>
      <c r="Q37" s="14"/>
      <c r="R37" s="15"/>
      <c r="S37" s="16"/>
      <c r="U37"/>
    </row>
    <row r="38" spans="2:22" ht="21.75" customHeight="1" x14ac:dyDescent="0.25">
      <c r="D38" s="14" t="s">
        <v>58</v>
      </c>
      <c r="E38" s="15"/>
      <c r="F38" s="15"/>
      <c r="G38" s="15"/>
      <c r="H38" s="15"/>
      <c r="I38" s="15"/>
      <c r="J38" s="15"/>
      <c r="K38" s="14"/>
      <c r="L38" s="15"/>
      <c r="M38" s="16"/>
      <c r="N38" s="14"/>
      <c r="O38" s="15"/>
      <c r="P38" s="16"/>
      <c r="Q38" s="14"/>
      <c r="R38" s="15"/>
      <c r="S38" s="16"/>
      <c r="U38"/>
    </row>
    <row r="39" spans="2:22" ht="21.75" customHeight="1" x14ac:dyDescent="0.25">
      <c r="D39" s="14" t="s">
        <v>59</v>
      </c>
      <c r="E39" s="15"/>
      <c r="F39" s="15"/>
      <c r="G39" s="15"/>
      <c r="H39" s="15"/>
      <c r="I39" s="15"/>
      <c r="J39" s="15"/>
      <c r="K39" s="14"/>
      <c r="L39" s="15"/>
      <c r="M39" s="16"/>
      <c r="N39" s="14"/>
      <c r="O39" s="15"/>
      <c r="P39" s="16"/>
      <c r="Q39" s="14"/>
      <c r="R39" s="15"/>
      <c r="S39" s="16"/>
      <c r="U39"/>
    </row>
    <row r="40" spans="2:22" ht="21.75" customHeight="1" x14ac:dyDescent="0.25">
      <c r="D40" s="14" t="s">
        <v>78</v>
      </c>
      <c r="E40" s="15"/>
      <c r="F40" s="15"/>
      <c r="G40" s="15"/>
      <c r="H40" s="15"/>
      <c r="I40" s="15"/>
      <c r="J40" s="15"/>
      <c r="K40" s="14"/>
      <c r="L40" s="15"/>
      <c r="M40" s="16"/>
      <c r="N40" s="14"/>
      <c r="O40" s="15"/>
      <c r="P40" s="16"/>
      <c r="Q40" s="14"/>
      <c r="R40" s="15"/>
      <c r="S40" s="16"/>
      <c r="U40"/>
    </row>
    <row r="41" spans="2:22" ht="21.75" customHeight="1" x14ac:dyDescent="0.25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2:22" ht="21.75" customHeight="1" x14ac:dyDescent="0.25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2:22" ht="21.75" customHeight="1" x14ac:dyDescent="0.4">
      <c r="B43" s="375" t="s">
        <v>60</v>
      </c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</row>
    <row r="44" spans="2:22" ht="21.75" customHeight="1" x14ac:dyDescent="0.25">
      <c r="B44" s="376" t="s">
        <v>61</v>
      </c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</row>
    <row r="45" spans="2:22" s="6" customFormat="1" ht="15.6" x14ac:dyDescent="0.3">
      <c r="B45" s="377" t="s">
        <v>19</v>
      </c>
      <c r="C45" s="377"/>
      <c r="D45" s="377" t="s">
        <v>62</v>
      </c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</row>
    <row r="46" spans="2:22" ht="15.75" customHeight="1" x14ac:dyDescent="0.25"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2:22" ht="15.75" customHeight="1" x14ac:dyDescent="0.25">
      <c r="B47" s="21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2:22" ht="15.75" customHeight="1" x14ac:dyDescent="0.25">
      <c r="B48" s="21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2:21" ht="15.75" customHeight="1" x14ac:dyDescent="0.25">
      <c r="B49" s="21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2:21" ht="15.75" customHeight="1" x14ac:dyDescent="0.25">
      <c r="B50" s="21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2:21" ht="15.75" customHeight="1" x14ac:dyDescent="0.25">
      <c r="B51" s="21"/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2:21" ht="15.75" customHeight="1" x14ac:dyDescent="0.25">
      <c r="B52" s="21"/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2:21" ht="15.75" customHeight="1" x14ac:dyDescent="0.25">
      <c r="B53" s="21"/>
      <c r="C53" s="2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2:21" ht="15.75" customHeight="1" x14ac:dyDescent="0.25">
      <c r="B54" s="21"/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2:21" ht="15.75" customHeight="1" x14ac:dyDescent="0.25">
      <c r="B55" s="21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2:21" ht="15.75" customHeight="1" x14ac:dyDescent="0.25">
      <c r="B56" s="21"/>
      <c r="C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2:21" ht="15.75" customHeight="1" x14ac:dyDescent="0.25">
      <c r="B57" s="21"/>
      <c r="C57" s="2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2:21" ht="15.75" customHeight="1" x14ac:dyDescent="0.25">
      <c r="B58" s="21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2:21" ht="15.75" customHeight="1" x14ac:dyDescent="0.25">
      <c r="B59" s="21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2:21" ht="15.75" customHeight="1" x14ac:dyDescent="0.25">
      <c r="B60" s="21"/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2:21" ht="15.75" customHeight="1" x14ac:dyDescent="0.25">
      <c r="B61" s="21"/>
      <c r="C61" s="2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2:21" ht="15.75" customHeight="1" x14ac:dyDescent="0.25">
      <c r="B62" s="21"/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2:21" ht="15.75" customHeight="1" x14ac:dyDescent="0.25">
      <c r="B63" s="21"/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2:21" ht="15.75" customHeight="1" x14ac:dyDescent="0.25">
      <c r="B64" s="21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2:21" ht="15.75" customHeight="1" x14ac:dyDescent="0.25">
      <c r="B65" s="21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2:21" ht="15.75" customHeight="1" x14ac:dyDescent="0.25">
      <c r="B66" s="21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2:21" ht="15.75" customHeight="1" x14ac:dyDescent="0.25">
      <c r="B67" s="21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2:21" ht="15.75" customHeight="1" x14ac:dyDescent="0.25">
      <c r="B68" s="21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2:21" ht="15.75" customHeight="1" x14ac:dyDescent="0.25">
      <c r="B69" s="21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2:21" ht="15.75" customHeight="1" x14ac:dyDescent="0.25">
      <c r="B70" s="21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2:21" ht="15.75" customHeight="1" x14ac:dyDescent="0.25">
      <c r="B71" s="21"/>
      <c r="C71" s="2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2:21" ht="15.75" customHeight="1" x14ac:dyDescent="0.25">
      <c r="B72" s="21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2:21" ht="15.75" customHeight="1" x14ac:dyDescent="0.25">
      <c r="B73" s="21"/>
      <c r="C73" s="2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2:21" ht="15.75" customHeight="1" x14ac:dyDescent="0.25">
      <c r="B74" s="21"/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2:21" ht="15.75" customHeight="1" x14ac:dyDescent="0.25">
      <c r="B75" s="21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2:21" ht="15.75" customHeight="1" x14ac:dyDescent="0.25">
      <c r="B76" s="21"/>
      <c r="C76" s="2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2:21" ht="15.75" customHeight="1" x14ac:dyDescent="0.25">
      <c r="B77" s="21"/>
      <c r="C77" s="2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2:21" ht="15.75" customHeight="1" x14ac:dyDescent="0.25">
      <c r="B78" s="21"/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2:21" ht="15.75" customHeight="1" x14ac:dyDescent="0.25">
      <c r="B79" s="21"/>
      <c r="C79" s="2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2:21" ht="15.75" customHeight="1" x14ac:dyDescent="0.25">
      <c r="B80" s="21"/>
      <c r="C80" s="2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8.25" customHeight="1" x14ac:dyDescent="0.25"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</row>
    <row r="82" spans="2:21" ht="15.6" x14ac:dyDescent="0.3">
      <c r="C82" s="25"/>
      <c r="D82" s="25"/>
      <c r="E82" s="25"/>
      <c r="F82" s="25"/>
      <c r="G82" s="25"/>
      <c r="H82" s="25"/>
      <c r="I82" s="25"/>
      <c r="J82" s="382" t="s">
        <v>63</v>
      </c>
      <c r="K82" s="383"/>
      <c r="L82" s="383"/>
      <c r="M82" s="384"/>
      <c r="N82" s="25"/>
      <c r="O82" s="25"/>
      <c r="P82" s="25"/>
      <c r="Q82" s="25"/>
      <c r="R82" s="25"/>
      <c r="S82" s="25"/>
      <c r="T82" s="25"/>
      <c r="U82" s="25"/>
    </row>
    <row r="83" spans="2:21" ht="6.75" customHeight="1" x14ac:dyDescent="0.25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2:21" ht="15.75" customHeight="1" x14ac:dyDescent="0.25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2:21" ht="15.7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5.75" customHeight="1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5.75" customHeight="1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2.75" customHeight="1" x14ac:dyDescent="0.25"/>
    <row r="89" spans="2:21" ht="12.75" customHeight="1" x14ac:dyDescent="0.25">
      <c r="B89" s="27" t="s">
        <v>64</v>
      </c>
      <c r="C89" s="28"/>
      <c r="D89" s="28"/>
      <c r="E89" s="28"/>
      <c r="F89" s="28"/>
      <c r="G89" s="28"/>
      <c r="H89" s="29"/>
      <c r="O89" s="381" t="s">
        <v>65</v>
      </c>
      <c r="P89" s="381"/>
      <c r="Q89" s="381"/>
      <c r="R89" s="381"/>
      <c r="S89" s="381"/>
      <c r="T89" s="381"/>
    </row>
    <row r="90" spans="2:21" ht="6.75" customHeight="1" x14ac:dyDescent="0.25">
      <c r="B90" s="31"/>
      <c r="H90" s="32"/>
      <c r="O90" s="30"/>
      <c r="P90" s="30"/>
      <c r="Q90" s="30"/>
      <c r="R90" s="30"/>
      <c r="S90" s="30"/>
      <c r="T90" s="30"/>
    </row>
    <row r="91" spans="2:21" ht="12.75" customHeight="1" x14ac:dyDescent="0.25">
      <c r="B91" s="31" t="s">
        <v>66</v>
      </c>
      <c r="H91" s="32"/>
      <c r="O91" s="373" t="s">
        <v>67</v>
      </c>
      <c r="P91" s="373"/>
      <c r="Q91" s="373"/>
      <c r="R91" s="373"/>
      <c r="S91" s="373"/>
      <c r="T91" s="373"/>
    </row>
    <row r="92" spans="2:21" ht="12.75" customHeight="1" x14ac:dyDescent="0.25">
      <c r="B92" s="31"/>
      <c r="H92" s="32"/>
    </row>
    <row r="93" spans="2:21" ht="12.75" customHeight="1" x14ac:dyDescent="0.25">
      <c r="B93" s="33"/>
      <c r="C93" s="34"/>
      <c r="D93" s="34"/>
      <c r="E93" s="34"/>
      <c r="F93" s="34"/>
      <c r="G93" s="34"/>
      <c r="H93" s="35"/>
    </row>
    <row r="94" spans="2:21" ht="12.75" customHeight="1" x14ac:dyDescent="0.25"/>
    <row r="95" spans="2:21" ht="15.75" customHeight="1" x14ac:dyDescent="0.25"/>
    <row r="96" spans="2:21" ht="15.75" customHeight="1" x14ac:dyDescent="0.25"/>
    <row r="97" spans="21:21" ht="15.75" customHeight="1" x14ac:dyDescent="0.25">
      <c r="U97" s="270" t="s">
        <v>186</v>
      </c>
    </row>
    <row r="98" spans="21:21" ht="15.75" customHeight="1" x14ac:dyDescent="0.25"/>
    <row r="99" spans="21:21" ht="15.75" customHeight="1" x14ac:dyDescent="0.25"/>
    <row r="100" spans="21:21" ht="15.75" customHeight="1" x14ac:dyDescent="0.25"/>
    <row r="101" spans="21:21" ht="15.75" customHeight="1" x14ac:dyDescent="0.25"/>
    <row r="102" spans="21:21" ht="15.75" customHeight="1" x14ac:dyDescent="0.25"/>
    <row r="103" spans="21:21" ht="15.75" customHeight="1" x14ac:dyDescent="0.25"/>
    <row r="104" spans="21:21" ht="15.75" customHeight="1" x14ac:dyDescent="0.25"/>
    <row r="105" spans="21:21" ht="15.75" customHeight="1" x14ac:dyDescent="0.25"/>
    <row r="106" spans="21:21" ht="15.75" customHeight="1" x14ac:dyDescent="0.25"/>
    <row r="107" spans="21:21" ht="15.75" customHeight="1" x14ac:dyDescent="0.25"/>
    <row r="108" spans="21:21" ht="15.75" customHeight="1" x14ac:dyDescent="0.25"/>
    <row r="109" spans="21:21" ht="15.75" customHeight="1" x14ac:dyDescent="0.25"/>
    <row r="110" spans="21:21" ht="15.75" customHeight="1" x14ac:dyDescent="0.25"/>
    <row r="111" spans="21:21" ht="15.75" customHeight="1" x14ac:dyDescent="0.25"/>
  </sheetData>
  <mergeCells count="34">
    <mergeCell ref="B11:U11"/>
    <mergeCell ref="E2:R2"/>
    <mergeCell ref="Q7:T7"/>
    <mergeCell ref="J9:L9"/>
    <mergeCell ref="O9:Q9"/>
    <mergeCell ref="F4:Q4"/>
    <mergeCell ref="E7:F7"/>
    <mergeCell ref="H7:K7"/>
    <mergeCell ref="M7:O7"/>
    <mergeCell ref="K21:S21"/>
    <mergeCell ref="K22:S22"/>
    <mergeCell ref="K23:S23"/>
    <mergeCell ref="K24:S24"/>
    <mergeCell ref="I14:M14"/>
    <mergeCell ref="D17:R17"/>
    <mergeCell ref="K19:S19"/>
    <mergeCell ref="K20:S20"/>
    <mergeCell ref="K25:S25"/>
    <mergeCell ref="K26:S26"/>
    <mergeCell ref="K27:S27"/>
    <mergeCell ref="K28:S28"/>
    <mergeCell ref="O89:T89"/>
    <mergeCell ref="K29:S29"/>
    <mergeCell ref="K31:S31"/>
    <mergeCell ref="K34:S34"/>
    <mergeCell ref="J82:M82"/>
    <mergeCell ref="K33:S33"/>
    <mergeCell ref="K30:S30"/>
    <mergeCell ref="D45:U45"/>
    <mergeCell ref="O91:T91"/>
    <mergeCell ref="D36:R36"/>
    <mergeCell ref="B43:U43"/>
    <mergeCell ref="B44:U44"/>
    <mergeCell ref="B45:C45"/>
  </mergeCells>
  <phoneticPr fontId="13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H34"/>
  <sheetViews>
    <sheetView topLeftCell="A14" workbookViewId="0">
      <selection activeCell="H16" sqref="H16"/>
    </sheetView>
  </sheetViews>
  <sheetFormatPr baseColWidth="10" defaultColWidth="11.44140625" defaultRowHeight="15" x14ac:dyDescent="0.25"/>
  <cols>
    <col min="1" max="3" width="15.6640625" style="39" customWidth="1"/>
    <col min="4" max="5" width="6.6640625" style="39" customWidth="1"/>
    <col min="6" max="6" width="15.44140625" style="39" customWidth="1"/>
    <col min="7" max="7" width="18.6640625" style="39" customWidth="1"/>
    <col min="8" max="8" width="13.44140625" style="39" customWidth="1"/>
    <col min="9" max="16384" width="11.44140625" style="39"/>
  </cols>
  <sheetData>
    <row r="1" spans="1:8" ht="12" customHeight="1" x14ac:dyDescent="0.25">
      <c r="E1" s="111"/>
    </row>
    <row r="2" spans="1:8" s="64" customFormat="1" ht="15.6" x14ac:dyDescent="0.25">
      <c r="A2" s="296"/>
      <c r="B2" s="296"/>
      <c r="C2" s="296"/>
      <c r="D2" s="68"/>
      <c r="E2" s="112"/>
      <c r="F2" s="296"/>
      <c r="G2" s="296"/>
      <c r="H2" s="296"/>
    </row>
    <row r="3" spans="1:8" s="64" customFormat="1" ht="24.9" customHeight="1" x14ac:dyDescent="0.25">
      <c r="A3" s="403"/>
      <c r="B3" s="403"/>
      <c r="C3" s="403"/>
      <c r="D3" s="69"/>
      <c r="E3" s="113"/>
      <c r="F3" s="403" t="s">
        <v>70</v>
      </c>
      <c r="G3" s="403"/>
      <c r="H3" s="403"/>
    </row>
    <row r="4" spans="1:8" s="64" customFormat="1" ht="39.9" customHeight="1" x14ac:dyDescent="0.25">
      <c r="A4" s="296"/>
      <c r="B4" s="296"/>
      <c r="C4" s="296"/>
      <c r="D4" s="68"/>
      <c r="E4" s="112"/>
      <c r="F4" s="296" t="s">
        <v>96</v>
      </c>
      <c r="G4" s="296"/>
      <c r="H4" s="296"/>
    </row>
    <row r="5" spans="1:8" s="64" customFormat="1" ht="24.9" customHeight="1" x14ac:dyDescent="0.25">
      <c r="A5" s="296"/>
      <c r="B5" s="296"/>
      <c r="C5" s="296"/>
      <c r="D5" s="68"/>
      <c r="E5" s="112"/>
      <c r="F5" s="68" t="s">
        <v>109</v>
      </c>
      <c r="G5" s="39" t="s">
        <v>110</v>
      </c>
    </row>
    <row r="6" spans="1:8" ht="30" customHeight="1" x14ac:dyDescent="0.25">
      <c r="B6" s="64"/>
      <c r="E6" s="111"/>
      <c r="F6" s="39" t="s">
        <v>75</v>
      </c>
      <c r="G6" s="39" t="s">
        <v>94</v>
      </c>
    </row>
    <row r="7" spans="1:8" ht="39.9" customHeight="1" x14ac:dyDescent="0.25">
      <c r="B7" s="64"/>
      <c r="E7" s="111"/>
      <c r="F7" s="39" t="s">
        <v>71</v>
      </c>
      <c r="G7" s="39" t="s">
        <v>95</v>
      </c>
    </row>
    <row r="8" spans="1:8" ht="36" customHeight="1" x14ac:dyDescent="0.25">
      <c r="B8" s="64"/>
      <c r="E8" s="111"/>
      <c r="G8" s="64"/>
      <c r="H8" s="65" t="s">
        <v>81</v>
      </c>
    </row>
    <row r="9" spans="1:8" s="64" customFormat="1" ht="34.950000000000003" customHeight="1" x14ac:dyDescent="0.25">
      <c r="B9" s="68"/>
      <c r="C9" s="81"/>
      <c r="D9" s="81"/>
      <c r="E9" s="114"/>
      <c r="F9" s="66" t="s">
        <v>17</v>
      </c>
      <c r="G9" s="88"/>
      <c r="H9" s="87"/>
    </row>
    <row r="10" spans="1:8" s="64" customFormat="1" ht="34.950000000000003" customHeight="1" x14ac:dyDescent="0.25">
      <c r="A10" s="81"/>
      <c r="E10" s="115"/>
      <c r="F10" s="65" t="s">
        <v>40</v>
      </c>
      <c r="G10" s="89"/>
      <c r="H10" s="88"/>
    </row>
    <row r="11" spans="1:8" s="64" customFormat="1" ht="34.950000000000003" customHeight="1" x14ac:dyDescent="0.25">
      <c r="A11" s="81"/>
      <c r="E11" s="115"/>
      <c r="F11" s="400" t="s">
        <v>82</v>
      </c>
      <c r="G11" s="91"/>
      <c r="H11" s="92"/>
    </row>
    <row r="12" spans="1:8" ht="34.950000000000003" customHeight="1" x14ac:dyDescent="0.25">
      <c r="A12" s="402"/>
      <c r="B12" s="402"/>
      <c r="C12" s="402"/>
      <c r="E12" s="111"/>
      <c r="F12" s="401"/>
      <c r="G12" s="90"/>
      <c r="H12" s="90"/>
    </row>
    <row r="13" spans="1:8" ht="34.950000000000003" customHeight="1" x14ac:dyDescent="0.25">
      <c r="A13" s="109"/>
      <c r="B13" s="109"/>
      <c r="C13" s="109"/>
      <c r="E13" s="111"/>
      <c r="F13" s="244" t="s">
        <v>167</v>
      </c>
      <c r="G13" s="245"/>
      <c r="H13" s="245"/>
    </row>
    <row r="14" spans="1:8" ht="38.1" customHeight="1" x14ac:dyDescent="0.25">
      <c r="A14" s="109"/>
      <c r="B14" s="109"/>
      <c r="C14" s="109"/>
      <c r="E14" s="111"/>
      <c r="F14" s="110" t="s">
        <v>108</v>
      </c>
    </row>
    <row r="15" spans="1:8" ht="50.1" customHeight="1" x14ac:dyDescent="0.2">
      <c r="A15" s="67"/>
      <c r="C15" s="80"/>
      <c r="E15" s="111"/>
      <c r="F15" s="67" t="s">
        <v>83</v>
      </c>
      <c r="H15" s="93"/>
    </row>
    <row r="16" spans="1:8" ht="15" customHeight="1" x14ac:dyDescent="0.25">
      <c r="A16" s="82"/>
      <c r="B16" s="83"/>
      <c r="C16" s="83"/>
      <c r="D16" s="83"/>
      <c r="E16" s="116"/>
      <c r="F16" s="82"/>
      <c r="G16" s="83"/>
      <c r="H16" s="269" t="s">
        <v>187</v>
      </c>
    </row>
    <row r="17" spans="1:8" ht="12" customHeight="1" x14ac:dyDescent="0.25">
      <c r="E17" s="111"/>
    </row>
    <row r="18" spans="1:8" s="64" customFormat="1" ht="15.6" x14ac:dyDescent="0.25">
      <c r="A18" s="296"/>
      <c r="B18" s="296"/>
      <c r="C18" s="296"/>
      <c r="D18" s="68"/>
      <c r="E18" s="112"/>
      <c r="F18" s="296"/>
      <c r="G18" s="296"/>
      <c r="H18" s="296"/>
    </row>
    <row r="19" spans="1:8" s="64" customFormat="1" ht="24.9" customHeight="1" x14ac:dyDescent="0.25">
      <c r="A19" s="403"/>
      <c r="B19" s="403"/>
      <c r="C19" s="403"/>
      <c r="D19" s="69"/>
      <c r="E19" s="113"/>
      <c r="F19" s="403" t="s">
        <v>70</v>
      </c>
      <c r="G19" s="403"/>
      <c r="H19" s="403"/>
    </row>
    <row r="20" spans="1:8" s="64" customFormat="1" ht="39.9" customHeight="1" x14ac:dyDescent="0.25">
      <c r="A20" s="296"/>
      <c r="B20" s="296"/>
      <c r="C20" s="296"/>
      <c r="D20" s="68"/>
      <c r="E20" s="112"/>
      <c r="F20" s="296" t="s">
        <v>96</v>
      </c>
      <c r="G20" s="296"/>
      <c r="H20" s="296"/>
    </row>
    <row r="21" spans="1:8" s="64" customFormat="1" ht="24.9" customHeight="1" x14ac:dyDescent="0.25">
      <c r="A21" s="296"/>
      <c r="B21" s="296"/>
      <c r="C21" s="296"/>
      <c r="D21" s="68"/>
      <c r="E21" s="112"/>
      <c r="F21" s="68" t="s">
        <v>109</v>
      </c>
      <c r="G21" s="39" t="s">
        <v>110</v>
      </c>
    </row>
    <row r="22" spans="1:8" ht="30" customHeight="1" x14ac:dyDescent="0.25">
      <c r="B22" s="64"/>
      <c r="E22" s="111"/>
      <c r="F22" s="39" t="s">
        <v>75</v>
      </c>
      <c r="G22" s="39" t="s">
        <v>94</v>
      </c>
    </row>
    <row r="23" spans="1:8" ht="39.9" customHeight="1" x14ac:dyDescent="0.25">
      <c r="B23" s="64"/>
      <c r="E23" s="111"/>
      <c r="F23" s="39" t="s">
        <v>71</v>
      </c>
      <c r="G23" s="39" t="s">
        <v>95</v>
      </c>
    </row>
    <row r="24" spans="1:8" ht="39.9" customHeight="1" x14ac:dyDescent="0.25">
      <c r="B24" s="64"/>
      <c r="E24" s="111"/>
      <c r="G24" s="64"/>
      <c r="H24" s="65" t="s">
        <v>81</v>
      </c>
    </row>
    <row r="25" spans="1:8" s="64" customFormat="1" ht="38.1" customHeight="1" x14ac:dyDescent="0.25">
      <c r="B25" s="68"/>
      <c r="C25" s="81"/>
      <c r="D25" s="81"/>
      <c r="E25" s="114"/>
      <c r="F25" s="66" t="s">
        <v>17</v>
      </c>
      <c r="G25" s="88"/>
      <c r="H25" s="87"/>
    </row>
    <row r="26" spans="1:8" s="64" customFormat="1" ht="38.1" customHeight="1" x14ac:dyDescent="0.25">
      <c r="A26" s="81"/>
      <c r="E26" s="115"/>
      <c r="F26" s="65" t="s">
        <v>40</v>
      </c>
      <c r="G26" s="89"/>
      <c r="H26" s="88"/>
    </row>
    <row r="27" spans="1:8" s="64" customFormat="1" ht="38.1" customHeight="1" x14ac:dyDescent="0.25">
      <c r="A27" s="81"/>
      <c r="E27" s="115"/>
      <c r="F27" s="400" t="s">
        <v>82</v>
      </c>
      <c r="G27" s="91"/>
      <c r="H27" s="92"/>
    </row>
    <row r="28" spans="1:8" ht="38.1" customHeight="1" x14ac:dyDescent="0.25">
      <c r="A28" s="402"/>
      <c r="B28" s="402"/>
      <c r="C28" s="402"/>
      <c r="E28" s="111"/>
      <c r="F28" s="401"/>
      <c r="G28" s="90"/>
      <c r="H28" s="90"/>
    </row>
    <row r="29" spans="1:8" ht="38.1" customHeight="1" x14ac:dyDescent="0.25">
      <c r="A29" s="109"/>
      <c r="B29" s="109"/>
      <c r="C29" s="109"/>
      <c r="E29" s="111"/>
      <c r="F29" s="244" t="s">
        <v>167</v>
      </c>
      <c r="G29" s="245"/>
      <c r="H29" s="245"/>
    </row>
    <row r="30" spans="1:8" ht="50.1" customHeight="1" x14ac:dyDescent="0.2">
      <c r="A30" s="67"/>
      <c r="C30" s="80"/>
      <c r="E30" s="111"/>
      <c r="F30" s="110" t="s">
        <v>108</v>
      </c>
    </row>
    <row r="31" spans="1:8" ht="15" customHeight="1" x14ac:dyDescent="0.15">
      <c r="E31" s="111"/>
      <c r="F31" s="67" t="s">
        <v>83</v>
      </c>
      <c r="H31" s="93"/>
    </row>
    <row r="32" spans="1:8" ht="15.6" x14ac:dyDescent="0.25">
      <c r="A32" s="82"/>
      <c r="B32" s="83"/>
      <c r="C32" s="83"/>
      <c r="D32" s="83"/>
      <c r="E32" s="116"/>
      <c r="F32" s="82"/>
      <c r="G32" s="83"/>
      <c r="H32" s="269" t="s">
        <v>187</v>
      </c>
    </row>
    <row r="34" ht="15" customHeight="1" x14ac:dyDescent="0.25"/>
  </sheetData>
  <mergeCells count="18">
    <mergeCell ref="F27:F28"/>
    <mergeCell ref="A28:C28"/>
    <mergeCell ref="A20:C20"/>
    <mergeCell ref="F18:H18"/>
    <mergeCell ref="F19:H19"/>
    <mergeCell ref="F20:H20"/>
    <mergeCell ref="A21:C21"/>
    <mergeCell ref="A18:C18"/>
    <mergeCell ref="A19:C19"/>
    <mergeCell ref="A2:C2"/>
    <mergeCell ref="F2:H2"/>
    <mergeCell ref="A5:C5"/>
    <mergeCell ref="F11:F12"/>
    <mergeCell ref="A12:C12"/>
    <mergeCell ref="A3:C3"/>
    <mergeCell ref="F3:H3"/>
    <mergeCell ref="A4:C4"/>
    <mergeCell ref="F4:H4"/>
  </mergeCells>
  <phoneticPr fontId="13" type="noConversion"/>
  <printOptions horizontalCentered="1" verticalCentered="1"/>
  <pageMargins left="0" right="0" top="0" bottom="0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Tableau chutes</vt:lpstr>
      <vt:lpstr>BA </vt:lpstr>
      <vt:lpstr>Chute Fiche</vt:lpstr>
      <vt:lpstr>Juge Coupon</vt:lpstr>
      <vt:lpstr>Juge Coupon Duo</vt:lpstr>
      <vt:lpstr>PJ - Récap </vt:lpstr>
      <vt:lpstr>PJ - Récap  Duo</vt:lpstr>
      <vt:lpstr>PJ Bilan</vt:lpstr>
      <vt:lpstr>PJ Coupon</vt:lpstr>
      <vt:lpstr>DS Bilan</vt:lpstr>
      <vt:lpstr>Navette combiné</vt:lpstr>
      <vt:lpstr>Synthèse Combiné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LAMBERT</dc:creator>
  <cp:lastModifiedBy>Véronique Gillet</cp:lastModifiedBy>
  <cp:lastPrinted>2023-08-02T13:59:56Z</cp:lastPrinted>
  <dcterms:created xsi:type="dcterms:W3CDTF">2000-06-15T17:10:49Z</dcterms:created>
  <dcterms:modified xsi:type="dcterms:W3CDTF">2023-11-13T09:41:23Z</dcterms:modified>
</cp:coreProperties>
</file>